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tovo\Desktop\"/>
    </mc:Choice>
  </mc:AlternateContent>
  <bookViews>
    <workbookView xWindow="-120" yWindow="-120" windowWidth="29040" windowHeight="15840" tabRatio="846" firstSheet="21" activeTab="42"/>
  </bookViews>
  <sheets>
    <sheet name="Titolo" sheetId="197" r:id="rId1"/>
    <sheet name="Introduzione" sheetId="28" r:id="rId2"/>
    <sheet name="Indice" sheetId="51" r:id="rId3"/>
    <sheet name="Info generali" sheetId="1" r:id="rId4"/>
    <sheet name="Partner" sheetId="4" r:id="rId5"/>
    <sheet name="Partenariato" sheetId="172" state="veryHidden" r:id="rId6"/>
    <sheet name="Tipo Partner" sheetId="7" state="veryHidden" r:id="rId7"/>
    <sheet name="Altri soggetti" sheetId="194" r:id="rId8"/>
    <sheet name="Personale" sheetId="173" r:id="rId9"/>
    <sheet name="Esperienza Partner" sheetId="174" r:id="rId10"/>
    <sheet name="Esperienza" sheetId="8" state="veryHidden" r:id="rId11"/>
    <sheet name="I1" sheetId="218" r:id="rId12"/>
    <sheet name="I2" sheetId="219" r:id="rId13"/>
    <sheet name="I3" sheetId="220" r:id="rId14"/>
    <sheet name="I4" sheetId="221" r:id="rId15"/>
    <sheet name="I5" sheetId="222" r:id="rId16"/>
    <sheet name="I6" sheetId="223" r:id="rId17"/>
    <sheet name="I7" sheetId="224" r:id="rId18"/>
    <sheet name="I8" sheetId="225" r:id="rId19"/>
    <sheet name="I9" sheetId="226" r:id="rId20"/>
    <sheet name="I10" sheetId="227" r:id="rId21"/>
    <sheet name="Azioni progetto" sheetId="14" r:id="rId22"/>
    <sheet name="Divulgazione" sheetId="24" state="veryHidden" r:id="rId23"/>
    <sheet name="Azioni" sheetId="184" state="veryHidden" r:id="rId24"/>
    <sheet name="MInterazione" sheetId="20" state="veryHidden" r:id="rId25"/>
    <sheet name="MAzioni" sheetId="15" state="veryHidden" r:id="rId26"/>
    <sheet name="Interazione" sheetId="23" r:id="rId27"/>
    <sheet name="Siti WEB" sheetId="22" r:id="rId28"/>
    <sheet name="Materiali" sheetId="186" state="veryHidden" r:id="rId29"/>
    <sheet name="M16 dettaglio costi" sheetId="187" r:id="rId30"/>
    <sheet name="M16 per partner-costi" sheetId="190" r:id="rId31"/>
    <sheet name="M16 per partner-classi costi" sheetId="191" r:id="rId32"/>
    <sheet name="Risposte" sheetId="30" state="veryHidden" r:id="rId33"/>
    <sheet name="Status" sheetId="21" state="veryHidden" r:id="rId34"/>
    <sheet name="Regioni" sheetId="26" state="veryHidden" r:id="rId35"/>
    <sheet name="Forma giuridica" sheetId="18" state="veryHidden" r:id="rId36"/>
    <sheet name="FA" sheetId="2" state="veryHidden" r:id="rId37"/>
    <sheet name="Settore_Comparto" sheetId="3" state="veryHidden" r:id="rId38"/>
    <sheet name="Keywords" sheetId="5" state="veryHidden" r:id="rId39"/>
    <sheet name="Fonte finanziamento" sheetId="6" state="veryHidden" r:id="rId40"/>
    <sheet name="USDA_CRIS" sheetId="12" state="veryHidden" r:id="rId41"/>
    <sheet name="Caratteristiche Innovazione" sheetId="13" state="veryHidden" r:id="rId42"/>
    <sheet name="Altre Misure PSR" sheetId="195" r:id="rId43"/>
    <sheet name="Liguria" sheetId="171" state="veryHidden" r:id="rId44"/>
    <sheet name="Altre fonti" sheetId="199" r:id="rId45"/>
    <sheet name="Riepilogo finanziario" sheetId="198" r:id="rId46"/>
    <sheet name="Costi Pacchetto Misure" sheetId="11" state="veryHidden" r:id="rId47"/>
    <sheet name="Costi Sovvenzione globale" sheetId="31" state="veryHidden" r:id="rId48"/>
    <sheet name="Preventivi" sheetId="193" r:id="rId49"/>
    <sheet name="Informazioni integrative" sheetId="228" r:id="rId50"/>
    <sheet name="Effetti" sheetId="16" state="veryHidden" r:id="rId51"/>
    <sheet name="Misure" sheetId="17" state="veryHidden" r:id="rId52"/>
    <sheet name="Attività divulgazione" sheetId="19" state="veryHidden" r:id="rId53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44">'Altre fonti'!$A$2:$J$16</definedName>
    <definedName name="_xlnm.Print_Area" localSheetId="42">'Altre Misure PSR'!$A$2:$I$26</definedName>
    <definedName name="_xlnm.Print_Area" localSheetId="7">'Altri soggetti'!$A$1:$F$13</definedName>
    <definedName name="_xlnm.Print_Area" localSheetId="21">'Azioni progetto'!$A$2:$S$45</definedName>
    <definedName name="_xlnm.Print_Area" localSheetId="9">'Esperienza Partner'!$A$2:$D$15</definedName>
    <definedName name="_xlnm.Print_Area" localSheetId="11">'I1'!$A$3:$B$42</definedName>
    <definedName name="_xlnm.Print_Area" localSheetId="20">'I10'!$A$3:$B$42</definedName>
    <definedName name="_xlnm.Print_Area" localSheetId="12">'I2'!$A$3:$B$42</definedName>
    <definedName name="_xlnm.Print_Area" localSheetId="13">'I3'!$A$3:$B$42</definedName>
    <definedName name="_xlnm.Print_Area" localSheetId="14">'I4'!$A$3:$B$42</definedName>
    <definedName name="_xlnm.Print_Area" localSheetId="15">'I5'!$A$3:$B$42</definedName>
    <definedName name="_xlnm.Print_Area" localSheetId="16">'I6'!$A$3:$B$42</definedName>
    <definedName name="_xlnm.Print_Area" localSheetId="17">'I7'!$A$3:$B$42</definedName>
    <definedName name="_xlnm.Print_Area" localSheetId="18">'I8'!$A$3:$B$42</definedName>
    <definedName name="_xlnm.Print_Area" localSheetId="19">'I9'!$A$3:$B$42</definedName>
    <definedName name="_xlnm.Print_Area" localSheetId="3">'Info generali'!$A$2:$B$115</definedName>
    <definedName name="_xlnm.Print_Area" localSheetId="49">'Informazioni integrative'!$A$2:$H$47</definedName>
    <definedName name="_xlnm.Print_Area" localSheetId="26">Interazione!$A$2:$D$33</definedName>
    <definedName name="_xlnm.Print_Area" localSheetId="29">'M16 dettaglio costi'!$A$3:$M$135</definedName>
    <definedName name="_xlnm.Print_Area" localSheetId="30">'M16 per partner-costi'!$A$2:$N$17</definedName>
    <definedName name="_xlnm.Print_Area" localSheetId="4">Partner!$A$2:$M$35</definedName>
    <definedName name="_xlnm.Print_Area" localSheetId="8">Personale!$A$2:$M$42</definedName>
    <definedName name="_xlnm.Print_Area" localSheetId="48">Preventivi!$A$6:$L$44</definedName>
    <definedName name="_xlnm.Print_Area" localSheetId="45">'Riepilogo finanziario'!$A$2:$S$65</definedName>
    <definedName name="_xlnm.Print_Area" localSheetId="27">'Siti WEB'!$A$2:$C$34</definedName>
    <definedName name="_xlnm.Print_Area" localSheetId="0">Titolo!$A$1:$I$36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44">'Altre fonti'!$C:$C</definedName>
    <definedName name="_xlnm.Print_Titles" localSheetId="7">'Altri soggetti'!$A:$A</definedName>
    <definedName name="_xlnm.Print_Titles" localSheetId="21">'Azioni progetto'!$A:$B</definedName>
    <definedName name="_xlnm.Print_Titles" localSheetId="9">'Esperienza Partner'!$2:$3</definedName>
    <definedName name="_xlnm.Print_Titles" localSheetId="3">'Info generali'!$2:$2</definedName>
    <definedName name="_xlnm.Print_Titles" localSheetId="29">'M16 dettaglio costi'!$3:$3</definedName>
    <definedName name="_xlnm.Print_Titles" localSheetId="31">'M16 per partner-classi costi'!$A:$A</definedName>
    <definedName name="_xlnm.Print_Titles" localSheetId="30">'M16 per partner-costi'!$A:$A</definedName>
    <definedName name="_xlnm.Print_Titles" localSheetId="5">Partenariato!$A:$A</definedName>
    <definedName name="_xlnm.Print_Titles" localSheetId="4">Partner!$A:$A</definedName>
    <definedName name="_xlnm.Print_Titles" localSheetId="8">Personale!$A:$A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98" l="1"/>
  <c r="N36" i="198"/>
  <c r="N35" i="198"/>
  <c r="N34" i="198"/>
  <c r="N33" i="198"/>
  <c r="N32" i="198"/>
  <c r="N31" i="198"/>
  <c r="N30" i="198"/>
  <c r="N29" i="198"/>
  <c r="N28" i="198"/>
  <c r="N26" i="198"/>
  <c r="L37" i="198"/>
  <c r="L36" i="198"/>
  <c r="L35" i="198"/>
  <c r="L34" i="198"/>
  <c r="L33" i="198"/>
  <c r="L32" i="198"/>
  <c r="L31" i="198"/>
  <c r="L30" i="198"/>
  <c r="L29" i="198"/>
  <c r="L28" i="198"/>
  <c r="L27" i="198"/>
  <c r="L26" i="198"/>
  <c r="J37" i="198"/>
  <c r="J36" i="198"/>
  <c r="J35" i="198"/>
  <c r="J34" i="198"/>
  <c r="J33" i="198"/>
  <c r="J32" i="198"/>
  <c r="J31" i="198"/>
  <c r="J30" i="198"/>
  <c r="J29" i="198"/>
  <c r="J28" i="198"/>
  <c r="J27" i="198"/>
  <c r="J26" i="198"/>
  <c r="H37" i="198"/>
  <c r="H36" i="198"/>
  <c r="H35" i="198"/>
  <c r="H34" i="198"/>
  <c r="H33" i="198"/>
  <c r="H32" i="198"/>
  <c r="H31" i="198"/>
  <c r="H30" i="198"/>
  <c r="H29" i="198"/>
  <c r="H28" i="198"/>
  <c r="H27" i="198"/>
  <c r="H26" i="198"/>
  <c r="N20" i="198"/>
  <c r="N19" i="198"/>
  <c r="N53" i="198" s="1"/>
  <c r="N18" i="198"/>
  <c r="N52" i="198" s="1"/>
  <c r="N17" i="198"/>
  <c r="N51" i="198" s="1"/>
  <c r="N16" i="198"/>
  <c r="N15" i="198"/>
  <c r="N14" i="198"/>
  <c r="N13" i="198"/>
  <c r="N12" i="198"/>
  <c r="N11" i="198"/>
  <c r="N45" i="198" s="1"/>
  <c r="N10" i="198"/>
  <c r="N9" i="198"/>
  <c r="N43" i="198" s="1"/>
  <c r="L20" i="198"/>
  <c r="L54" i="198" s="1"/>
  <c r="L19" i="198"/>
  <c r="L53" i="198" s="1"/>
  <c r="L18" i="198"/>
  <c r="L17" i="198"/>
  <c r="L16" i="198"/>
  <c r="L15" i="198"/>
  <c r="L49" i="198" s="1"/>
  <c r="L14" i="198"/>
  <c r="L48" i="198" s="1"/>
  <c r="L13" i="198"/>
  <c r="L47" i="198" s="1"/>
  <c r="L12" i="198"/>
  <c r="L11" i="198"/>
  <c r="L45" i="198" s="1"/>
  <c r="L10" i="198"/>
  <c r="L9" i="198"/>
  <c r="J20" i="198"/>
  <c r="J19" i="198"/>
  <c r="J18" i="198"/>
  <c r="J17" i="198"/>
  <c r="J16" i="198"/>
  <c r="J50" i="198" s="1"/>
  <c r="J15" i="198"/>
  <c r="J14" i="198"/>
  <c r="J13" i="198"/>
  <c r="J12" i="198"/>
  <c r="J11" i="198"/>
  <c r="J10" i="198"/>
  <c r="J9" i="198"/>
  <c r="J43" i="198" s="1"/>
  <c r="H20" i="198"/>
  <c r="H19" i="198"/>
  <c r="H18" i="198"/>
  <c r="H17" i="198"/>
  <c r="H16" i="198"/>
  <c r="H15" i="198"/>
  <c r="H14" i="198"/>
  <c r="H13" i="198"/>
  <c r="H12" i="198"/>
  <c r="H11" i="198"/>
  <c r="H10" i="198"/>
  <c r="H9" i="198"/>
  <c r="N46" i="198" l="1"/>
  <c r="N54" i="198"/>
  <c r="J47" i="198"/>
  <c r="L43" i="198"/>
  <c r="L51" i="198"/>
  <c r="J48" i="198"/>
  <c r="N49" i="198"/>
  <c r="N50" i="198"/>
  <c r="J54" i="198"/>
  <c r="L50" i="198"/>
  <c r="J49" i="198"/>
  <c r="N48" i="198"/>
  <c r="N47" i="198"/>
  <c r="J52" i="198"/>
  <c r="J53" i="198"/>
  <c r="J44" i="198"/>
  <c r="J45" i="198"/>
  <c r="H46" i="198"/>
  <c r="H54" i="198"/>
  <c r="L46" i="198"/>
  <c r="H48" i="198"/>
  <c r="H49" i="198"/>
  <c r="H50" i="198"/>
  <c r="H43" i="198"/>
  <c r="H51" i="198"/>
  <c r="H44" i="198"/>
  <c r="H52" i="198"/>
  <c r="L44" i="198"/>
  <c r="L52" i="198"/>
  <c r="H47" i="198"/>
  <c r="H45" i="198"/>
  <c r="H53" i="198"/>
  <c r="J46" i="198"/>
  <c r="J51" i="198"/>
  <c r="L38" i="198"/>
  <c r="M35" i="198" s="1"/>
  <c r="J38" i="198"/>
  <c r="K35" i="198" s="1"/>
  <c r="H38" i="198"/>
  <c r="H21" i="198"/>
  <c r="I14" i="198" s="1"/>
  <c r="J21" i="198"/>
  <c r="K13" i="198" s="1"/>
  <c r="N21" i="198"/>
  <c r="O19" i="198" s="1"/>
  <c r="L21" i="198"/>
  <c r="M14" i="198" s="1"/>
  <c r="J55" i="198" l="1"/>
  <c r="K49" i="198" s="1"/>
  <c r="H55" i="198"/>
  <c r="I54" i="198" s="1"/>
  <c r="I12" i="198"/>
  <c r="I9" i="198"/>
  <c r="I17" i="198"/>
  <c r="L55" i="198"/>
  <c r="M51" i="198" s="1"/>
  <c r="I13" i="198"/>
  <c r="I16" i="198"/>
  <c r="I10" i="198"/>
  <c r="K11" i="198"/>
  <c r="K19" i="198"/>
  <c r="M26" i="198"/>
  <c r="K10" i="198"/>
  <c r="K14" i="198"/>
  <c r="K15" i="198"/>
  <c r="K16" i="198"/>
  <c r="K20" i="198"/>
  <c r="M34" i="198"/>
  <c r="K18" i="198"/>
  <c r="K12" i="198"/>
  <c r="K17" i="198"/>
  <c r="M36" i="198"/>
  <c r="M32" i="198"/>
  <c r="M31" i="198"/>
  <c r="K9" i="198"/>
  <c r="O20" i="198"/>
  <c r="M28" i="198"/>
  <c r="M33" i="198"/>
  <c r="M30" i="198"/>
  <c r="M37" i="198"/>
  <c r="M27" i="198"/>
  <c r="M29" i="198"/>
  <c r="K27" i="198"/>
  <c r="K26" i="198"/>
  <c r="K33" i="198"/>
  <c r="K34" i="198"/>
  <c r="K37" i="198"/>
  <c r="K32" i="198"/>
  <c r="K36" i="198"/>
  <c r="K30" i="198"/>
  <c r="K29" i="198"/>
  <c r="K28" i="198"/>
  <c r="K31" i="198"/>
  <c r="I35" i="198"/>
  <c r="I31" i="198"/>
  <c r="I27" i="198"/>
  <c r="I34" i="198"/>
  <c r="I36" i="198"/>
  <c r="I26" i="198"/>
  <c r="I28" i="198"/>
  <c r="I37" i="198"/>
  <c r="I33" i="198"/>
  <c r="I32" i="198"/>
  <c r="I29" i="198"/>
  <c r="I30" i="198"/>
  <c r="I18" i="198"/>
  <c r="M11" i="198"/>
  <c r="O12" i="198"/>
  <c r="M9" i="198"/>
  <c r="I19" i="198"/>
  <c r="M16" i="198"/>
  <c r="I20" i="198"/>
  <c r="M13" i="198"/>
  <c r="O9" i="198"/>
  <c r="I11" i="198"/>
  <c r="O18" i="198"/>
  <c r="M15" i="198"/>
  <c r="O13" i="198"/>
  <c r="I15" i="198"/>
  <c r="M17" i="198"/>
  <c r="M12" i="198"/>
  <c r="M19" i="198"/>
  <c r="O10" i="198"/>
  <c r="O14" i="198"/>
  <c r="O15" i="198"/>
  <c r="O16" i="198"/>
  <c r="M18" i="198"/>
  <c r="O17" i="198"/>
  <c r="O11" i="198"/>
  <c r="M20" i="198"/>
  <c r="M10" i="198"/>
  <c r="I50" i="198" l="1"/>
  <c r="I51" i="198"/>
  <c r="I47" i="198"/>
  <c r="I43" i="198"/>
  <c r="K50" i="198"/>
  <c r="I44" i="198"/>
  <c r="I52" i="198"/>
  <c r="I46" i="198"/>
  <c r="I45" i="198"/>
  <c r="M53" i="198"/>
  <c r="K44" i="198"/>
  <c r="K45" i="198"/>
  <c r="K52" i="198"/>
  <c r="K48" i="198"/>
  <c r="K43" i="198"/>
  <c r="K47" i="198"/>
  <c r="K46" i="198"/>
  <c r="M47" i="198"/>
  <c r="K51" i="198"/>
  <c r="K53" i="198"/>
  <c r="K54" i="198"/>
  <c r="I48" i="198"/>
  <c r="M50" i="198"/>
  <c r="I49" i="198"/>
  <c r="M48" i="198"/>
  <c r="M52" i="198"/>
  <c r="I53" i="198"/>
  <c r="M45" i="198"/>
  <c r="M46" i="198"/>
  <c r="M43" i="198"/>
  <c r="M49" i="198"/>
  <c r="M44" i="198"/>
  <c r="M54" i="198"/>
  <c r="K21" i="198"/>
  <c r="M38" i="198"/>
  <c r="I21" i="198"/>
  <c r="K38" i="198"/>
  <c r="I38" i="198"/>
  <c r="O21" i="198"/>
  <c r="M21" i="198"/>
  <c r="K55" i="198" l="1"/>
  <c r="I55" i="198"/>
  <c r="M55" i="198"/>
  <c r="I23" i="195" l="1"/>
  <c r="K23" i="195"/>
  <c r="E60" i="198"/>
  <c r="F9" i="198"/>
  <c r="C103" i="1" l="1"/>
  <c r="C101" i="1"/>
  <c r="C99" i="1"/>
  <c r="C42" i="227" l="1"/>
  <c r="C29" i="227"/>
  <c r="C7" i="227"/>
  <c r="C5" i="227"/>
  <c r="C42" i="226"/>
  <c r="C29" i="226"/>
  <c r="C7" i="226"/>
  <c r="C5" i="226"/>
  <c r="C42" i="225"/>
  <c r="C29" i="225"/>
  <c r="C7" i="225"/>
  <c r="C5" i="225"/>
  <c r="C42" i="224"/>
  <c r="C29" i="224"/>
  <c r="C7" i="224"/>
  <c r="C5" i="224"/>
  <c r="C42" i="223"/>
  <c r="C29" i="223"/>
  <c r="C7" i="223"/>
  <c r="C5" i="223"/>
  <c r="C42" i="222"/>
  <c r="C29" i="222"/>
  <c r="C7" i="222"/>
  <c r="C5" i="222"/>
  <c r="C42" i="221"/>
  <c r="C29" i="221"/>
  <c r="C7" i="221"/>
  <c r="C5" i="221"/>
  <c r="C42" i="220"/>
  <c r="C29" i="220"/>
  <c r="C7" i="220"/>
  <c r="C5" i="220"/>
  <c r="C42" i="219"/>
  <c r="C29" i="219"/>
  <c r="C7" i="219"/>
  <c r="C5" i="219"/>
  <c r="K5" i="195" l="1"/>
  <c r="K6" i="195"/>
  <c r="K7" i="195"/>
  <c r="K8" i="195"/>
  <c r="K9" i="195"/>
  <c r="K10" i="195"/>
  <c r="K11" i="195"/>
  <c r="K12" i="195"/>
  <c r="K13" i="195"/>
  <c r="K14" i="195"/>
  <c r="K15" i="195"/>
  <c r="K16" i="195"/>
  <c r="K17" i="195"/>
  <c r="K18" i="195"/>
  <c r="K19" i="195"/>
  <c r="K20" i="195"/>
  <c r="K21" i="195"/>
  <c r="K22" i="195"/>
  <c r="K4" i="195"/>
  <c r="I4" i="195"/>
  <c r="D5" i="172"/>
  <c r="E5" i="172"/>
  <c r="F5" i="172"/>
  <c r="G5" i="172"/>
  <c r="H5" i="172"/>
  <c r="I5" i="172"/>
  <c r="J5" i="172"/>
  <c r="K5" i="172"/>
  <c r="L5" i="172"/>
  <c r="M5" i="172"/>
  <c r="C5" i="172"/>
  <c r="I5" i="195"/>
  <c r="N27" i="198" s="1"/>
  <c r="I6" i="195"/>
  <c r="I7" i="195"/>
  <c r="I8" i="195"/>
  <c r="I9" i="195"/>
  <c r="I10" i="195"/>
  <c r="I11" i="195"/>
  <c r="I12" i="195"/>
  <c r="I13" i="195"/>
  <c r="I14" i="195"/>
  <c r="I15" i="195"/>
  <c r="I16" i="195"/>
  <c r="I17" i="195"/>
  <c r="I18" i="195"/>
  <c r="I19" i="195"/>
  <c r="I20" i="195"/>
  <c r="I21" i="195"/>
  <c r="I22" i="195"/>
  <c r="C42" i="218"/>
  <c r="C29" i="218"/>
  <c r="C7" i="218"/>
  <c r="C5" i="218"/>
  <c r="N44" i="198" l="1"/>
  <c r="N38" i="198"/>
  <c r="O27" i="198" s="1"/>
  <c r="H7" i="187"/>
  <c r="N55" i="198" l="1"/>
  <c r="O44" i="198" s="1"/>
  <c r="O35" i="198"/>
  <c r="O31" i="198"/>
  <c r="O36" i="198"/>
  <c r="O28" i="198"/>
  <c r="O37" i="198"/>
  <c r="O32" i="198"/>
  <c r="O34" i="198"/>
  <c r="O33" i="198"/>
  <c r="O30" i="198"/>
  <c r="O26" i="198"/>
  <c r="O29" i="198"/>
  <c r="H9" i="187"/>
  <c r="O38" i="198" l="1"/>
  <c r="O51" i="198"/>
  <c r="O48" i="198"/>
  <c r="O49" i="198"/>
  <c r="O43" i="198"/>
  <c r="O46" i="198"/>
  <c r="O53" i="198"/>
  <c r="O52" i="198"/>
  <c r="O54" i="198"/>
  <c r="O45" i="198"/>
  <c r="O50" i="198"/>
  <c r="O47" i="19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O55" i="198" l="1"/>
  <c r="E10" i="24"/>
  <c r="E13" i="24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E63" i="198" l="1"/>
  <c r="H63" i="198"/>
  <c r="C35" i="11" s="1"/>
  <c r="H72" i="187"/>
  <c r="H73" i="187"/>
  <c r="H74" i="187"/>
  <c r="H75" i="187"/>
  <c r="H76" i="187"/>
  <c r="H77" i="187"/>
  <c r="H78" i="187"/>
  <c r="H79" i="187"/>
  <c r="H80" i="187"/>
  <c r="H81" i="187"/>
  <c r="H82" i="187"/>
  <c r="H71" i="187"/>
  <c r="H17" i="187" l="1"/>
  <c r="J17" i="187" s="1"/>
  <c r="B32" i="1"/>
  <c r="H60" i="198" l="1"/>
  <c r="P37" i="198"/>
  <c r="P36" i="198"/>
  <c r="P35" i="198"/>
  <c r="P34" i="198"/>
  <c r="P33" i="198"/>
  <c r="P32" i="198"/>
  <c r="P31" i="198"/>
  <c r="P30" i="198"/>
  <c r="P29" i="198"/>
  <c r="P28" i="198"/>
  <c r="P27" i="198"/>
  <c r="F37" i="198"/>
  <c r="F36" i="198"/>
  <c r="F35" i="198"/>
  <c r="F34" i="198"/>
  <c r="F33" i="198"/>
  <c r="F32" i="198"/>
  <c r="F31" i="198"/>
  <c r="F30" i="198"/>
  <c r="F29" i="198"/>
  <c r="F27" i="198"/>
  <c r="F26" i="198"/>
  <c r="D28" i="198"/>
  <c r="D29" i="198"/>
  <c r="D30" i="198"/>
  <c r="D31" i="198"/>
  <c r="D32" i="198"/>
  <c r="D33" i="198"/>
  <c r="D34" i="198"/>
  <c r="D35" i="198"/>
  <c r="D36" i="198"/>
  <c r="D37" i="198"/>
  <c r="D26" i="198"/>
  <c r="D9" i="198"/>
  <c r="D27" i="198"/>
  <c r="F28" i="198"/>
  <c r="P26" i="198"/>
  <c r="C17" i="190"/>
  <c r="S10" i="198" s="1"/>
  <c r="D17" i="190"/>
  <c r="S28" i="198" s="1"/>
  <c r="E17" i="190"/>
  <c r="S29" i="198" s="1"/>
  <c r="F17" i="190"/>
  <c r="S30" i="198" s="1"/>
  <c r="G17" i="190"/>
  <c r="S31" i="198" s="1"/>
  <c r="H17" i="190"/>
  <c r="S32" i="198" s="1"/>
  <c r="I17" i="190"/>
  <c r="S33" i="198" s="1"/>
  <c r="J17" i="190"/>
  <c r="S34" i="198" s="1"/>
  <c r="K17" i="190"/>
  <c r="S35" i="198" s="1"/>
  <c r="L17" i="190"/>
  <c r="S36" i="198" s="1"/>
  <c r="M17" i="190"/>
  <c r="S37" i="198" s="1"/>
  <c r="B17" i="190"/>
  <c r="B13" i="190"/>
  <c r="P20" i="198"/>
  <c r="P19" i="198"/>
  <c r="P18" i="198"/>
  <c r="P17" i="198"/>
  <c r="P16" i="198"/>
  <c r="P15" i="198"/>
  <c r="P14" i="198"/>
  <c r="P13" i="198"/>
  <c r="P12" i="198"/>
  <c r="P11" i="198"/>
  <c r="P10" i="198"/>
  <c r="P9" i="198"/>
  <c r="F20" i="198"/>
  <c r="F19" i="198"/>
  <c r="F18" i="198"/>
  <c r="F17" i="198"/>
  <c r="F16" i="198"/>
  <c r="F15" i="198"/>
  <c r="F14" i="198"/>
  <c r="F13" i="198"/>
  <c r="F12" i="198"/>
  <c r="F11" i="198"/>
  <c r="F10" i="198"/>
  <c r="D10" i="198"/>
  <c r="D11" i="198"/>
  <c r="D12" i="198"/>
  <c r="D46" i="198" s="1"/>
  <c r="D13" i="198"/>
  <c r="D14" i="198"/>
  <c r="D15" i="198"/>
  <c r="D16" i="198"/>
  <c r="D17" i="198"/>
  <c r="D18" i="198"/>
  <c r="D19" i="198"/>
  <c r="D20" i="198"/>
  <c r="P51" i="198" l="1"/>
  <c r="S26" i="198"/>
  <c r="S9" i="198"/>
  <c r="D52" i="198"/>
  <c r="F43" i="198"/>
  <c r="F52" i="198"/>
  <c r="F48" i="198"/>
  <c r="D48" i="198"/>
  <c r="P47" i="198"/>
  <c r="F46" i="198"/>
  <c r="F50" i="198"/>
  <c r="F54" i="198"/>
  <c r="D54" i="198"/>
  <c r="P49" i="198"/>
  <c r="P53" i="198"/>
  <c r="P45" i="198"/>
  <c r="D50" i="198"/>
  <c r="F45" i="198"/>
  <c r="D53" i="198"/>
  <c r="D51" i="198"/>
  <c r="D49" i="198"/>
  <c r="D47" i="198"/>
  <c r="D45" i="198"/>
  <c r="F47" i="198"/>
  <c r="F51" i="198"/>
  <c r="P43" i="198"/>
  <c r="D44" i="198"/>
  <c r="P46" i="198"/>
  <c r="P50" i="198"/>
  <c r="P54" i="198"/>
  <c r="F44" i="198"/>
  <c r="P44" i="198"/>
  <c r="P48" i="198"/>
  <c r="P52" i="198"/>
  <c r="F53" i="198"/>
  <c r="F49" i="198"/>
  <c r="D43" i="198"/>
  <c r="S27" i="198"/>
  <c r="S20" i="198"/>
  <c r="S54" i="198" s="1"/>
  <c r="C25" i="11" s="1"/>
  <c r="S18" i="198"/>
  <c r="S52" i="198" s="1"/>
  <c r="C23" i="11" s="1"/>
  <c r="S16" i="198"/>
  <c r="S50" i="198" s="1"/>
  <c r="C21" i="11" s="1"/>
  <c r="S14" i="198"/>
  <c r="S48" i="198" s="1"/>
  <c r="C19" i="11" s="1"/>
  <c r="S12" i="198"/>
  <c r="S46" i="198" s="1"/>
  <c r="C17" i="11" s="1"/>
  <c r="S19" i="198"/>
  <c r="S53" i="198" s="1"/>
  <c r="C24" i="11" s="1"/>
  <c r="S17" i="198"/>
  <c r="S51" i="198" s="1"/>
  <c r="C22" i="11" s="1"/>
  <c r="S15" i="198"/>
  <c r="S49" i="198" s="1"/>
  <c r="C20" i="11" s="1"/>
  <c r="S13" i="198"/>
  <c r="S11" i="198"/>
  <c r="S45" i="198" s="1"/>
  <c r="C16" i="11" s="1"/>
  <c r="P21" i="198"/>
  <c r="Q11" i="198" s="1"/>
  <c r="F38" i="198"/>
  <c r="P38" i="198"/>
  <c r="N17" i="190"/>
  <c r="S47" i="198" l="1"/>
  <c r="C18" i="11" s="1"/>
  <c r="S38" i="198"/>
  <c r="H59" i="198" s="1"/>
  <c r="S43" i="198"/>
  <c r="C14" i="11" s="1"/>
  <c r="F55" i="198"/>
  <c r="G54" i="198" s="1"/>
  <c r="P55" i="198"/>
  <c r="Q48" i="198" s="1"/>
  <c r="D55" i="198"/>
  <c r="E43" i="198" s="1"/>
  <c r="S44" i="198"/>
  <c r="C15" i="11" s="1"/>
  <c r="Q10" i="198"/>
  <c r="G28" i="198"/>
  <c r="Q19" i="198"/>
  <c r="Q18" i="198"/>
  <c r="G33" i="198"/>
  <c r="Q31" i="198"/>
  <c r="G26" i="198"/>
  <c r="G37" i="198"/>
  <c r="G29" i="198"/>
  <c r="Q15" i="198"/>
  <c r="Q14" i="198"/>
  <c r="Q17" i="198"/>
  <c r="Q13" i="198"/>
  <c r="Q9" i="198"/>
  <c r="Q20" i="198"/>
  <c r="Q16" i="198"/>
  <c r="Q12" i="198"/>
  <c r="Q35" i="198"/>
  <c r="Q27" i="198"/>
  <c r="G35" i="198"/>
  <c r="G31" i="198"/>
  <c r="G27" i="198"/>
  <c r="G36" i="198"/>
  <c r="G32" i="198"/>
  <c r="Q34" i="198"/>
  <c r="G34" i="198"/>
  <c r="G30" i="198"/>
  <c r="Q26" i="198"/>
  <c r="Q37" i="198"/>
  <c r="Q33" i="198"/>
  <c r="Q29" i="198"/>
  <c r="Q30" i="198"/>
  <c r="Q36" i="198"/>
  <c r="Q32" i="198"/>
  <c r="Q28" i="198"/>
  <c r="G46" i="198" l="1"/>
  <c r="G52" i="198"/>
  <c r="G44" i="198"/>
  <c r="G47" i="198"/>
  <c r="G45" i="198"/>
  <c r="G50" i="198"/>
  <c r="G53" i="198"/>
  <c r="G43" i="198"/>
  <c r="G48" i="198"/>
  <c r="G51" i="198"/>
  <c r="G49" i="198"/>
  <c r="Q52" i="198"/>
  <c r="Q51" i="198"/>
  <c r="Q49" i="198"/>
  <c r="Q54" i="198"/>
  <c r="Q46" i="198"/>
  <c r="Q45" i="198"/>
  <c r="Q50" i="198"/>
  <c r="Q43" i="198"/>
  <c r="Q53" i="198"/>
  <c r="Q47" i="198"/>
  <c r="E47" i="198"/>
  <c r="E44" i="198"/>
  <c r="E52" i="198"/>
  <c r="E46" i="198"/>
  <c r="E53" i="198"/>
  <c r="E48" i="198"/>
  <c r="E54" i="198"/>
  <c r="E51" i="198"/>
  <c r="E50" i="198"/>
  <c r="E49" i="198"/>
  <c r="E45" i="198"/>
  <c r="Q44" i="198"/>
  <c r="S55" i="198"/>
  <c r="H62" i="198" s="1"/>
  <c r="G38" i="198"/>
  <c r="Q38" i="198"/>
  <c r="Q21" i="198"/>
  <c r="D38" i="198"/>
  <c r="S21" i="198"/>
  <c r="F21" i="198"/>
  <c r="D21" i="198"/>
  <c r="E9" i="198" s="1"/>
  <c r="G55" i="198" l="1"/>
  <c r="E55" i="198"/>
  <c r="Q55" i="198"/>
  <c r="E26" i="198"/>
  <c r="E34" i="198"/>
  <c r="E30" i="198"/>
  <c r="E37" i="198"/>
  <c r="E33" i="198"/>
  <c r="E29" i="198"/>
  <c r="E36" i="198"/>
  <c r="E32" i="198"/>
  <c r="E28" i="198"/>
  <c r="E35" i="198"/>
  <c r="E31" i="198"/>
  <c r="E27" i="198"/>
  <c r="E17" i="198"/>
  <c r="E13" i="198"/>
  <c r="E20" i="198"/>
  <c r="E16" i="198"/>
  <c r="E12" i="198"/>
  <c r="E19" i="198"/>
  <c r="E15" i="198"/>
  <c r="E11" i="198"/>
  <c r="E18" i="198"/>
  <c r="E14" i="198"/>
  <c r="E10" i="198"/>
  <c r="G9" i="198"/>
  <c r="G13" i="198"/>
  <c r="G17" i="198"/>
  <c r="G10" i="198"/>
  <c r="G14" i="198"/>
  <c r="G18" i="198"/>
  <c r="G11" i="198"/>
  <c r="G15" i="198"/>
  <c r="G19" i="198"/>
  <c r="G12" i="198"/>
  <c r="G16" i="198"/>
  <c r="G20" i="198"/>
  <c r="G21" i="198" l="1"/>
  <c r="E21" i="198"/>
  <c r="E38" i="198"/>
  <c r="B24" i="1"/>
  <c r="B22" i="1"/>
  <c r="C13" i="1"/>
  <c r="M11" i="190"/>
  <c r="L11" i="190"/>
  <c r="K11" i="190"/>
  <c r="J11" i="190"/>
  <c r="I11" i="190"/>
  <c r="H11" i="190"/>
  <c r="G11" i="190"/>
  <c r="F11" i="190"/>
  <c r="E11" i="190"/>
  <c r="D11" i="190"/>
  <c r="C11" i="190"/>
  <c r="B11" i="190"/>
  <c r="M13" i="190"/>
  <c r="L13" i="190"/>
  <c r="K13" i="190"/>
  <c r="J13" i="190"/>
  <c r="I13" i="190"/>
  <c r="H13" i="190"/>
  <c r="G13" i="190"/>
  <c r="F13" i="190"/>
  <c r="E13" i="190"/>
  <c r="D13" i="190"/>
  <c r="C13" i="190"/>
  <c r="M12" i="190"/>
  <c r="L12" i="190"/>
  <c r="K12" i="190"/>
  <c r="J12" i="190"/>
  <c r="I12" i="190"/>
  <c r="H12" i="190"/>
  <c r="G12" i="190"/>
  <c r="F12" i="190"/>
  <c r="E12" i="190"/>
  <c r="D12" i="190"/>
  <c r="C12" i="190"/>
  <c r="B12" i="190"/>
  <c r="M10" i="190"/>
  <c r="L10" i="190"/>
  <c r="K10" i="190"/>
  <c r="J10" i="190"/>
  <c r="I10" i="190"/>
  <c r="H10" i="190"/>
  <c r="G10" i="190"/>
  <c r="F10" i="190"/>
  <c r="E10" i="190"/>
  <c r="D10" i="190"/>
  <c r="C10" i="190"/>
  <c r="B10" i="190"/>
  <c r="M9" i="190"/>
  <c r="L9" i="190"/>
  <c r="K9" i="190"/>
  <c r="J9" i="190"/>
  <c r="I9" i="190"/>
  <c r="H9" i="190"/>
  <c r="G9" i="190"/>
  <c r="F9" i="190"/>
  <c r="E9" i="190"/>
  <c r="D9" i="190"/>
  <c r="C9" i="190"/>
  <c r="B9" i="190"/>
  <c r="M8" i="190"/>
  <c r="L8" i="190"/>
  <c r="K8" i="190"/>
  <c r="J8" i="190"/>
  <c r="I8" i="190"/>
  <c r="H8" i="190"/>
  <c r="G8" i="190"/>
  <c r="F8" i="190"/>
  <c r="E8" i="190"/>
  <c r="D8" i="190"/>
  <c r="C8" i="190"/>
  <c r="B8" i="190"/>
  <c r="C112" i="1" l="1"/>
  <c r="H6" i="187"/>
  <c r="E14" i="174"/>
  <c r="E15" i="174"/>
  <c r="L25" i="4"/>
  <c r="M25" i="4"/>
  <c r="C5" i="190" l="1"/>
  <c r="D5" i="190"/>
  <c r="E5" i="190"/>
  <c r="F5" i="190"/>
  <c r="G5" i="190"/>
  <c r="H5" i="190"/>
  <c r="I5" i="190"/>
  <c r="J5" i="190"/>
  <c r="K5" i="190"/>
  <c r="L5" i="190"/>
  <c r="M5" i="190"/>
  <c r="B5" i="190"/>
  <c r="B6" i="191"/>
  <c r="C6" i="191"/>
  <c r="D6" i="191"/>
  <c r="E6" i="191"/>
  <c r="F6" i="191"/>
  <c r="G6" i="191"/>
  <c r="H6" i="191"/>
  <c r="I6" i="191"/>
  <c r="J6" i="191"/>
  <c r="K6" i="191"/>
  <c r="L6" i="191"/>
  <c r="M6" i="191"/>
  <c r="B7" i="191"/>
  <c r="C7" i="191"/>
  <c r="D7" i="191"/>
  <c r="E7" i="191"/>
  <c r="F7" i="191"/>
  <c r="G7" i="191"/>
  <c r="H7" i="191"/>
  <c r="I7" i="191"/>
  <c r="J7" i="191"/>
  <c r="K7" i="191"/>
  <c r="L7" i="191"/>
  <c r="M7" i="191"/>
  <c r="B8" i="191"/>
  <c r="C8" i="191"/>
  <c r="D8" i="191"/>
  <c r="E8" i="191"/>
  <c r="F8" i="191"/>
  <c r="G8" i="191"/>
  <c r="H8" i="191"/>
  <c r="I8" i="191"/>
  <c r="J8" i="191"/>
  <c r="K8" i="191"/>
  <c r="L8" i="191"/>
  <c r="M8" i="191"/>
  <c r="B9" i="191"/>
  <c r="C9" i="191"/>
  <c r="D9" i="191"/>
  <c r="E9" i="191"/>
  <c r="F9" i="191"/>
  <c r="G9" i="191"/>
  <c r="H9" i="191"/>
  <c r="I9" i="191"/>
  <c r="J9" i="191"/>
  <c r="K9" i="191"/>
  <c r="L9" i="191"/>
  <c r="M9" i="191"/>
  <c r="D5" i="191"/>
  <c r="E5" i="191"/>
  <c r="F5" i="191"/>
  <c r="G5" i="191"/>
  <c r="H5" i="191"/>
  <c r="I5" i="191"/>
  <c r="J5" i="191"/>
  <c r="K5" i="191"/>
  <c r="L5" i="191"/>
  <c r="M5" i="191"/>
  <c r="C5" i="191"/>
  <c r="B5" i="191"/>
  <c r="B6" i="190"/>
  <c r="N9" i="191" l="1"/>
  <c r="N7" i="191"/>
  <c r="N5" i="191"/>
  <c r="N8" i="191"/>
  <c r="N6" i="191"/>
  <c r="J122" i="187" l="1"/>
  <c r="J123" i="187"/>
  <c r="J121" i="187"/>
  <c r="J120" i="187"/>
  <c r="J126" i="187"/>
  <c r="J125" i="187"/>
  <c r="J124" i="187"/>
  <c r="J107" i="187"/>
  <c r="J106" i="187"/>
  <c r="J105" i="187"/>
  <c r="J104" i="187"/>
  <c r="J110" i="187"/>
  <c r="J109" i="187"/>
  <c r="J108" i="187"/>
  <c r="J91" i="187"/>
  <c r="J90" i="187"/>
  <c r="J89" i="187"/>
  <c r="J88" i="187"/>
  <c r="J94" i="187"/>
  <c r="J93" i="187"/>
  <c r="J92" i="187"/>
  <c r="J75" i="187"/>
  <c r="J74" i="187"/>
  <c r="J73" i="187"/>
  <c r="J72" i="187"/>
  <c r="J78" i="187"/>
  <c r="J77" i="187"/>
  <c r="J76" i="187"/>
  <c r="J60" i="187"/>
  <c r="J58" i="187"/>
  <c r="J57" i="187"/>
  <c r="J56" i="187"/>
  <c r="J62" i="187"/>
  <c r="J61" i="187"/>
  <c r="J59" i="187"/>
  <c r="J43" i="187"/>
  <c r="J42" i="187"/>
  <c r="J41" i="187"/>
  <c r="J40" i="187"/>
  <c r="J46" i="187"/>
  <c r="J45" i="187"/>
  <c r="J44" i="187"/>
  <c r="H27" i="187"/>
  <c r="J27" i="187" s="1"/>
  <c r="H25" i="187"/>
  <c r="J25" i="187" s="1"/>
  <c r="H24" i="187"/>
  <c r="J24" i="187" s="1"/>
  <c r="H28" i="187"/>
  <c r="J28" i="187" s="1"/>
  <c r="H26" i="187"/>
  <c r="J26" i="187" s="1"/>
  <c r="H30" i="187"/>
  <c r="J30" i="187" s="1"/>
  <c r="H29" i="187"/>
  <c r="J29" i="187" s="1"/>
  <c r="H10" i="187"/>
  <c r="J10" i="187" s="1"/>
  <c r="H8" i="187"/>
  <c r="J8" i="187" s="1"/>
  <c r="J7" i="187"/>
  <c r="H11" i="187"/>
  <c r="J11" i="187" s="1"/>
  <c r="J9" i="187"/>
  <c r="H13" i="187"/>
  <c r="J13" i="187" s="1"/>
  <c r="H12" i="187"/>
  <c r="J12" i="187" s="1"/>
  <c r="C6" i="190"/>
  <c r="D6" i="190"/>
  <c r="E6" i="190"/>
  <c r="F6" i="190"/>
  <c r="G6" i="190"/>
  <c r="H6" i="190"/>
  <c r="I6" i="190"/>
  <c r="J6" i="190"/>
  <c r="K6" i="190"/>
  <c r="L6" i="190"/>
  <c r="M6" i="190"/>
  <c r="M131" i="187"/>
  <c r="K131" i="187"/>
  <c r="I131" i="187"/>
  <c r="J130" i="187"/>
  <c r="J129" i="187"/>
  <c r="J128" i="187"/>
  <c r="J127" i="187"/>
  <c r="J119" i="187"/>
  <c r="M115" i="187"/>
  <c r="K115" i="187"/>
  <c r="I115" i="187"/>
  <c r="H115" i="187"/>
  <c r="J114" i="187"/>
  <c r="J113" i="187"/>
  <c r="J112" i="187"/>
  <c r="J111" i="187"/>
  <c r="J103" i="187"/>
  <c r="M99" i="187"/>
  <c r="K99" i="187"/>
  <c r="I99" i="187"/>
  <c r="H99" i="187"/>
  <c r="J98" i="187"/>
  <c r="J97" i="187"/>
  <c r="J96" i="187"/>
  <c r="J95" i="187"/>
  <c r="J87" i="187"/>
  <c r="M83" i="187"/>
  <c r="K83" i="187"/>
  <c r="I83" i="187"/>
  <c r="H83" i="187"/>
  <c r="J82" i="187"/>
  <c r="J81" i="187"/>
  <c r="J80" i="187"/>
  <c r="J79" i="187"/>
  <c r="J71" i="187"/>
  <c r="M67" i="187"/>
  <c r="K67" i="187"/>
  <c r="I67" i="187"/>
  <c r="H67" i="187"/>
  <c r="J66" i="187"/>
  <c r="J65" i="187"/>
  <c r="J64" i="187"/>
  <c r="J63" i="187"/>
  <c r="J55" i="187"/>
  <c r="M51" i="187"/>
  <c r="K51" i="187"/>
  <c r="I51" i="187"/>
  <c r="H51" i="187"/>
  <c r="J50" i="187"/>
  <c r="J49" i="187"/>
  <c r="J48" i="187"/>
  <c r="J47" i="187"/>
  <c r="J39" i="187"/>
  <c r="M35" i="187"/>
  <c r="K35" i="187"/>
  <c r="I35" i="187"/>
  <c r="H34" i="187"/>
  <c r="J34" i="187" s="1"/>
  <c r="H33" i="187"/>
  <c r="J33" i="187" s="1"/>
  <c r="H32" i="187"/>
  <c r="J32" i="187" s="1"/>
  <c r="H31" i="187"/>
  <c r="J31" i="187" s="1"/>
  <c r="H23" i="187"/>
  <c r="M19" i="187"/>
  <c r="K19" i="187"/>
  <c r="I19" i="187"/>
  <c r="H18" i="187"/>
  <c r="J18" i="187" s="1"/>
  <c r="H16" i="187"/>
  <c r="J16" i="187" s="1"/>
  <c r="H15" i="187"/>
  <c r="J15" i="187" s="1"/>
  <c r="H14" i="187"/>
  <c r="J14" i="187" s="1"/>
  <c r="J6" i="187"/>
  <c r="AH7" i="184"/>
  <c r="AG7" i="184"/>
  <c r="C7" i="184"/>
  <c r="H35" i="187" l="1"/>
  <c r="J23" i="187"/>
  <c r="J35" i="187" s="1"/>
  <c r="J115" i="187"/>
  <c r="J83" i="187"/>
  <c r="J51" i="187"/>
  <c r="M133" i="187"/>
  <c r="M135" i="187" s="1"/>
  <c r="K133" i="187"/>
  <c r="K135" i="187" s="1"/>
  <c r="I133" i="187"/>
  <c r="I135" i="187" s="1"/>
  <c r="J67" i="187"/>
  <c r="J99" i="187"/>
  <c r="J19" i="187"/>
  <c r="J131" i="187"/>
  <c r="H19" i="187"/>
  <c r="H131" i="187"/>
  <c r="AK7" i="184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E4" i="174"/>
  <c r="E5" i="174"/>
  <c r="E6" i="174"/>
  <c r="E7" i="174"/>
  <c r="E8" i="174"/>
  <c r="E9" i="174"/>
  <c r="E10" i="174"/>
  <c r="E11" i="174"/>
  <c r="E12" i="174"/>
  <c r="E13" i="174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H133" i="187"/>
  <c r="H135" i="187" s="1"/>
  <c r="J133" i="187"/>
  <c r="J135" i="187" s="1"/>
  <c r="A3" i="184" l="1"/>
  <c r="C110" i="1"/>
  <c r="C84" i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B23" i="1" l="1"/>
  <c r="M6" i="14"/>
  <c r="E4" i="24"/>
  <c r="B26" i="4"/>
  <c r="H2" i="7" l="1"/>
  <c r="H3" i="7"/>
  <c r="C25" i="4" l="1"/>
  <c r="D25" i="4"/>
  <c r="E25" i="4"/>
  <c r="F25" i="4"/>
  <c r="G25" i="4"/>
  <c r="H25" i="4"/>
  <c r="I25" i="4"/>
  <c r="J25" i="4"/>
  <c r="K25" i="4"/>
  <c r="B27" i="4"/>
  <c r="B28" i="4"/>
  <c r="B21" i="4"/>
  <c r="B22" i="4"/>
  <c r="B27" i="172" s="1"/>
  <c r="B23" i="4"/>
  <c r="B28" i="172" s="1"/>
  <c r="B24" i="4"/>
  <c r="B29" i="172" s="1"/>
  <c r="C34" i="1"/>
  <c r="B4" i="4"/>
  <c r="B4" i="172" s="1"/>
  <c r="B74" i="1"/>
  <c r="B75" i="1"/>
  <c r="B76" i="1"/>
  <c r="B77" i="1"/>
  <c r="B78" i="1"/>
  <c r="B79" i="1"/>
  <c r="B80" i="1"/>
  <c r="B81" i="1"/>
  <c r="B82" i="1"/>
  <c r="B73" i="1"/>
  <c r="B26" i="172" l="1"/>
  <c r="B25" i="4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C94" i="1"/>
  <c r="C92" i="1"/>
  <c r="C86" i="1"/>
  <c r="C58" i="1"/>
  <c r="C56" i="1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90" i="1"/>
  <c r="C88" i="1"/>
  <c r="C35" i="1"/>
  <c r="C33" i="1"/>
  <c r="C32" i="1"/>
  <c r="C27" i="1"/>
  <c r="C11" i="1"/>
  <c r="C9" i="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N5" i="190" l="1"/>
  <c r="B45" i="11" s="1"/>
  <c r="B7" i="190"/>
  <c r="B15" i="190" l="1"/>
  <c r="B14" i="190"/>
  <c r="B10" i="191" l="1"/>
  <c r="B11" i="191" s="1"/>
  <c r="D53" i="31"/>
  <c r="E51" i="31" s="1"/>
  <c r="B16" i="190"/>
  <c r="F7" i="190"/>
  <c r="L7" i="190"/>
  <c r="L15" i="190" s="1"/>
  <c r="N6" i="190"/>
  <c r="I7" i="190"/>
  <c r="I15" i="190" s="1"/>
  <c r="M7" i="190"/>
  <c r="M15" i="190" s="1"/>
  <c r="G7" i="190"/>
  <c r="J7" i="190"/>
  <c r="J15" i="190" s="1"/>
  <c r="K7" i="190"/>
  <c r="K15" i="190" s="1"/>
  <c r="H7" i="190"/>
  <c r="H15" i="190" s="1"/>
  <c r="D7" i="190"/>
  <c r="E7" i="190"/>
  <c r="E15" i="190" s="1"/>
  <c r="C7" i="190"/>
  <c r="C15" i="190" s="1"/>
  <c r="H10" i="191" l="1"/>
  <c r="H11" i="191" s="1"/>
  <c r="J10" i="191"/>
  <c r="J11" i="191" s="1"/>
  <c r="M10" i="191"/>
  <c r="M11" i="191" s="1"/>
  <c r="C10" i="191"/>
  <c r="C11" i="191" s="1"/>
  <c r="K10" i="191"/>
  <c r="K11" i="191" s="1"/>
  <c r="I10" i="191"/>
  <c r="I11" i="191" s="1"/>
  <c r="X53" i="31"/>
  <c r="Y48" i="31" s="1"/>
  <c r="L10" i="191"/>
  <c r="L11" i="191" s="1"/>
  <c r="E10" i="191"/>
  <c r="E11" i="19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D14" i="190"/>
  <c r="N13" i="190"/>
  <c r="N10" i="190"/>
  <c r="B48" i="11" s="1"/>
  <c r="N12" i="190"/>
  <c r="F14" i="190"/>
  <c r="G14" i="190"/>
  <c r="H14" i="190"/>
  <c r="H16" i="190" s="1"/>
  <c r="N9" i="190"/>
  <c r="B47" i="11" s="1"/>
  <c r="M14" i="190"/>
  <c r="M16" i="190" s="1"/>
  <c r="N8" i="190"/>
  <c r="B46" i="11" s="1"/>
  <c r="N11" i="190"/>
  <c r="B50" i="11" s="1"/>
  <c r="L14" i="190"/>
  <c r="L16" i="190" s="1"/>
  <c r="E14" i="190"/>
  <c r="E16" i="190" s="1"/>
  <c r="J14" i="190"/>
  <c r="J16" i="190" s="1"/>
  <c r="F15" i="190"/>
  <c r="F10" i="191" s="1"/>
  <c r="F11" i="191" s="1"/>
  <c r="G15" i="190"/>
  <c r="N7" i="190"/>
  <c r="D15" i="190"/>
  <c r="C14" i="190"/>
  <c r="K14" i="190"/>
  <c r="K16" i="190" s="1"/>
  <c r="I14" i="190"/>
  <c r="I16" i="190" s="1"/>
  <c r="B52" i="11" l="1"/>
  <c r="V53" i="31"/>
  <c r="W49" i="31" s="1"/>
  <c r="T53" i="31"/>
  <c r="U52" i="31" s="1"/>
  <c r="R53" i="31"/>
  <c r="S46" i="31" s="1"/>
  <c r="D10" i="191"/>
  <c r="D11" i="191" s="1"/>
  <c r="N53" i="31"/>
  <c r="G10" i="191"/>
  <c r="G11" i="191" s="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W45" i="31"/>
  <c r="F16" i="190"/>
  <c r="Y52" i="31"/>
  <c r="Y46" i="31"/>
  <c r="Y47" i="31"/>
  <c r="W52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G16" i="190"/>
  <c r="D16" i="190"/>
  <c r="N14" i="190"/>
  <c r="C16" i="190"/>
  <c r="N15" i="190"/>
  <c r="B51" i="11" s="1"/>
  <c r="B53" i="11" l="1"/>
  <c r="S49" i="31"/>
  <c r="W48" i="31"/>
  <c r="S48" i="31"/>
  <c r="W50" i="31"/>
  <c r="S51" i="31"/>
  <c r="U51" i="31"/>
  <c r="U48" i="31"/>
  <c r="U50" i="31"/>
  <c r="U46" i="31"/>
  <c r="U47" i="31"/>
  <c r="U49" i="31"/>
  <c r="B26" i="198" a="1"/>
  <c r="B9" i="198" a="1"/>
  <c r="B10" i="198" s="1"/>
  <c r="R10" i="198" s="1"/>
  <c r="W51" i="31"/>
  <c r="W47" i="31"/>
  <c r="S45" i="31"/>
  <c r="W46" i="31"/>
  <c r="S47" i="31"/>
  <c r="S50" i="31"/>
  <c r="S52" i="31"/>
  <c r="N10" i="191"/>
  <c r="N11" i="191" s="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N16" i="190"/>
  <c r="C49" i="11" l="1"/>
  <c r="C45" i="11"/>
  <c r="C47" i="11"/>
  <c r="C50" i="11"/>
  <c r="C52" i="11"/>
  <c r="C48" i="11"/>
  <c r="C46" i="11"/>
  <c r="C51" i="11"/>
  <c r="U53" i="31"/>
  <c r="S53" i="31"/>
  <c r="W53" i="31"/>
  <c r="B26" i="198"/>
  <c r="R26" i="198" s="1"/>
  <c r="B33" i="198"/>
  <c r="R33" i="198" s="1"/>
  <c r="B37" i="198"/>
  <c r="R37" i="198" s="1"/>
  <c r="B31" i="198"/>
  <c r="R31" i="198" s="1"/>
  <c r="B30" i="198"/>
  <c r="R30" i="198" s="1"/>
  <c r="B29" i="198"/>
  <c r="R29" i="198" s="1"/>
  <c r="B35" i="198"/>
  <c r="R35" i="198" s="1"/>
  <c r="B27" i="198"/>
  <c r="R27" i="198" s="1"/>
  <c r="B36" i="198"/>
  <c r="R36" i="198" s="1"/>
  <c r="B32" i="198"/>
  <c r="R32" i="198" s="1"/>
  <c r="B28" i="198"/>
  <c r="R28" i="198" s="1"/>
  <c r="B34" i="198"/>
  <c r="R34" i="198" s="1"/>
  <c r="B17" i="198"/>
  <c r="R17" i="198" s="1"/>
  <c r="B19" i="198"/>
  <c r="R19" i="198" s="1"/>
  <c r="B18" i="198"/>
  <c r="R18" i="198" s="1"/>
  <c r="B12" i="198"/>
  <c r="R12" i="198" s="1"/>
  <c r="B9" i="198"/>
  <c r="R9" i="198" s="1"/>
  <c r="B13" i="198"/>
  <c r="R13" i="198" s="1"/>
  <c r="B15" i="198"/>
  <c r="R15" i="198" s="1"/>
  <c r="B20" i="198"/>
  <c r="R20" i="198" s="1"/>
  <c r="B14" i="198"/>
  <c r="R14" i="198" s="1"/>
  <c r="B11" i="198"/>
  <c r="R11" i="198" s="1"/>
  <c r="B16" i="198"/>
  <c r="R16" i="198" s="1"/>
  <c r="B53" i="31"/>
  <c r="C51" i="31" s="1"/>
  <c r="O53" i="31"/>
  <c r="M49" i="31"/>
  <c r="M45" i="31"/>
  <c r="M47" i="31"/>
  <c r="M46" i="31"/>
  <c r="M50" i="31"/>
  <c r="M48" i="31"/>
  <c r="M52" i="31"/>
  <c r="I53" i="31"/>
  <c r="R38" i="198" l="1"/>
  <c r="B44" i="198"/>
  <c r="R44" i="198" s="1"/>
  <c r="C53" i="11"/>
  <c r="B54" i="198"/>
  <c r="R54" i="198" s="1"/>
  <c r="B50" i="198"/>
  <c r="R50" i="198" s="1"/>
  <c r="B45" i="198"/>
  <c r="R45" i="198" s="1"/>
  <c r="B46" i="198"/>
  <c r="R46" i="198" s="1"/>
  <c r="B49" i="198"/>
  <c r="R49" i="198" s="1"/>
  <c r="B52" i="198"/>
  <c r="R52" i="198" s="1"/>
  <c r="B47" i="198"/>
  <c r="R47" i="198" s="1"/>
  <c r="B53" i="198"/>
  <c r="R53" i="198" s="1"/>
  <c r="B48" i="198"/>
  <c r="R48" i="198" s="1"/>
  <c r="B43" i="198"/>
  <c r="R43" i="198" s="1"/>
  <c r="B51" i="198"/>
  <c r="R51" i="198" s="1"/>
  <c r="B38" i="198"/>
  <c r="B21" i="198"/>
  <c r="M53" i="31"/>
  <c r="C45" i="31"/>
  <c r="C49" i="31"/>
  <c r="A54" i="31"/>
  <c r="C46" i="31"/>
  <c r="C48" i="31"/>
  <c r="C47" i="31"/>
  <c r="C50" i="31"/>
  <c r="C52" i="31"/>
  <c r="R55" i="198" l="1"/>
  <c r="R21" i="198"/>
  <c r="B55" i="198"/>
  <c r="C44" i="198" s="1"/>
  <c r="C11" i="198"/>
  <c r="C33" i="198"/>
  <c r="C31" i="198"/>
  <c r="C29" i="198"/>
  <c r="C27" i="198"/>
  <c r="C32" i="198"/>
  <c r="C34" i="198"/>
  <c r="C12" i="198"/>
  <c r="C17" i="198"/>
  <c r="C20" i="198"/>
  <c r="C15" i="198"/>
  <c r="C14" i="198"/>
  <c r="C26" i="198"/>
  <c r="C9" i="198"/>
  <c r="C37" i="198"/>
  <c r="C30" i="198"/>
  <c r="C35" i="198"/>
  <c r="C36" i="198"/>
  <c r="C28" i="198"/>
  <c r="C19" i="198"/>
  <c r="C10" i="198"/>
  <c r="C13" i="198"/>
  <c r="C16" i="198"/>
  <c r="C18" i="198"/>
  <c r="C53" i="31"/>
  <c r="E59" i="198" l="1"/>
  <c r="E61" i="198" s="1"/>
  <c r="C49" i="198"/>
  <c r="C45" i="198"/>
  <c r="E62" i="198"/>
  <c r="C53" i="198"/>
  <c r="C47" i="198"/>
  <c r="C50" i="198"/>
  <c r="C43" i="198"/>
  <c r="C54" i="198"/>
  <c r="C48" i="198"/>
  <c r="C46" i="198"/>
  <c r="C51" i="198"/>
  <c r="C52" i="198"/>
  <c r="C38" i="198"/>
  <c r="C21" i="198"/>
  <c r="C55" i="198" l="1"/>
  <c r="E64" i="198"/>
  <c r="E65" i="198" s="1"/>
  <c r="G62" i="198" s="1"/>
  <c r="H64" i="198"/>
  <c r="B7" i="11" s="1"/>
  <c r="H61" i="198"/>
  <c r="B6" i="11" s="1"/>
  <c r="A38" i="11" l="1"/>
  <c r="B8" i="11"/>
  <c r="C6" i="11" s="1"/>
  <c r="G61" i="198"/>
  <c r="G63" i="198"/>
  <c r="G60" i="198"/>
  <c r="G59" i="198"/>
  <c r="G64" i="198"/>
  <c r="H65" i="198"/>
  <c r="J64" i="198" s="1"/>
  <c r="A9" i="11" l="1"/>
  <c r="A54" i="11"/>
  <c r="C7" i="11"/>
  <c r="C8" i="11" s="1"/>
  <c r="G65" i="198"/>
  <c r="J61" i="198"/>
  <c r="J65" i="198" s="1"/>
  <c r="J63" i="198"/>
  <c r="J60" i="198"/>
  <c r="J59" i="198"/>
  <c r="J62" i="198"/>
</calcChain>
</file>

<file path=xl/sharedStrings.xml><?xml version="1.0" encoding="utf-8"?>
<sst xmlns="http://schemas.openxmlformats.org/spreadsheetml/2006/main" count="4636" uniqueCount="1138">
  <si>
    <t>Titolo del progetto</t>
  </si>
  <si>
    <t>Titolo del progetto in inglese</t>
  </si>
  <si>
    <t>Acronimo</t>
  </si>
  <si>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</si>
  <si>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</si>
  <si>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</si>
  <si>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</si>
  <si>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</si>
  <si>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</si>
  <si>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</si>
  <si>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</si>
  <si>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</si>
  <si>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Editor del progetto</t>
  </si>
  <si>
    <t>Collocazione geografica del progetto</t>
  </si>
  <si>
    <t xml:space="preserve">Obiettivi del progetto </t>
  </si>
  <si>
    <t>Obiettivi del progetto (in inglese)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</si>
  <si>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</si>
  <si>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</si>
  <si>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</si>
  <si>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</si>
  <si>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</si>
  <si>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</si>
  <si>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</si>
  <si>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</si>
  <si>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</si>
  <si>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</si>
  <si>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</si>
  <si>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</si>
  <si>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</si>
  <si>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</si>
  <si>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</si>
  <si>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</si>
  <si>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</si>
  <si>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</si>
  <si>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</si>
  <si>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</si>
  <si>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</si>
  <si>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</si>
  <si>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</si>
  <si>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</si>
  <si>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</si>
  <si>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</si>
  <si>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</si>
  <si>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</si>
  <si>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</si>
  <si>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</si>
  <si>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</si>
  <si>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</si>
  <si>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</si>
  <si>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</si>
  <si>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</si>
  <si>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</si>
  <si>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</si>
  <si>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</si>
  <si>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</si>
  <si>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</si>
  <si>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</si>
  <si>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</si>
  <si>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</si>
  <si>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</si>
  <si>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</si>
  <si>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</si>
  <si>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</si>
  <si>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</si>
  <si>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</si>
  <si>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</si>
  <si>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</si>
  <si>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</si>
  <si>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</si>
  <si>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</si>
  <si>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</si>
  <si>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</si>
  <si>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</si>
  <si>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</si>
  <si>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</si>
  <si>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</si>
  <si>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</si>
  <si>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</si>
  <si>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</si>
  <si>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</si>
  <si>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</si>
  <si>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</si>
  <si>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</si>
  <si>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</si>
  <si>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</si>
  <si>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</si>
  <si>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</si>
  <si>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</si>
  <si>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</si>
  <si>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</si>
  <si>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</si>
  <si>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</si>
  <si>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</si>
  <si>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</si>
  <si>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</si>
  <si>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</si>
  <si>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</si>
  <si>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</si>
  <si>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</si>
  <si>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</si>
  <si>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</si>
  <si>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</si>
  <si>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</si>
  <si>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</si>
  <si>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</si>
  <si>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</si>
  <si>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</si>
  <si>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</si>
  <si>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</si>
  <si>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</si>
  <si>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</si>
  <si>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</si>
  <si>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</si>
  <si>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</si>
  <si>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</si>
  <si>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</si>
  <si>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</si>
  <si>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</si>
  <si>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</si>
  <si>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</si>
  <si>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</si>
  <si>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</si>
  <si>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</si>
  <si>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</si>
  <si>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</si>
  <si>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</si>
  <si>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</si>
  <si>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</si>
  <si>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</si>
  <si>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</si>
  <si>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</si>
  <si>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</si>
  <si>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</si>
  <si>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</si>
  <si>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</si>
  <si>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</si>
  <si>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</si>
  <si>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</si>
  <si>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</si>
  <si>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</si>
  <si>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</si>
  <si>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</si>
  <si>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</si>
  <si>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</si>
  <si>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</si>
  <si>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</si>
  <si>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</si>
  <si>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</si>
  <si>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</si>
  <si>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</si>
  <si>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</si>
  <si>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</si>
  <si>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</si>
  <si>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</si>
  <si>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</si>
  <si>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</si>
  <si>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</si>
  <si>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</si>
  <si>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</si>
  <si>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</si>
  <si>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</si>
  <si>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</si>
  <si>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</si>
  <si>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</si>
  <si>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</si>
  <si>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</si>
  <si>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</si>
  <si>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</si>
  <si>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</si>
  <si>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</si>
  <si>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</si>
  <si>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</si>
  <si>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</si>
  <si>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</si>
  <si>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</si>
  <si>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</si>
  <si>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</si>
  <si>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</si>
  <si>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</si>
  <si>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</si>
  <si>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</si>
  <si>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</si>
  <si>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</si>
  <si>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</si>
  <si>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</si>
  <si>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</si>
  <si>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</si>
  <si>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</si>
  <si>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</si>
  <si>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</si>
  <si>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</si>
  <si>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</si>
  <si>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</si>
  <si>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</si>
  <si>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</si>
  <si>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</si>
  <si>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</si>
  <si>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</si>
  <si>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</si>
  <si>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</si>
  <si>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</si>
  <si>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</si>
  <si>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</si>
  <si>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</si>
  <si>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</si>
  <si>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</si>
  <si>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</si>
  <si>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</si>
  <si>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</si>
  <si>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</si>
  <si>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</si>
  <si>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</si>
  <si>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</si>
  <si>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</si>
  <si>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</si>
  <si>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</si>
  <si>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</si>
  <si>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</si>
  <si>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</si>
  <si>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</si>
  <si>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</si>
  <si>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</si>
  <si>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</si>
  <si>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</si>
  <si>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</si>
  <si>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</si>
  <si>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</si>
  <si>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</si>
  <si>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</si>
  <si>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</si>
  <si>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</si>
  <si>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</si>
  <si>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</si>
  <si>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</si>
  <si>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</si>
  <si>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</si>
  <si>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</si>
  <si>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</si>
  <si>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</si>
  <si>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</si>
  <si>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</si>
  <si>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</si>
  <si>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</si>
  <si>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</si>
  <si>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</si>
  <si>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</si>
  <si>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</si>
  <si>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</si>
  <si>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</si>
  <si>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</si>
  <si>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</si>
  <si>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</si>
  <si>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</si>
  <si>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</si>
  <si>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</si>
  <si>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</si>
  <si>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</si>
  <si>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</si>
  <si>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</si>
  <si>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</si>
  <si>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</si>
  <si>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</si>
  <si>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</si>
  <si>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</si>
  <si>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</si>
  <si>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</si>
  <si>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</si>
  <si>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</si>
  <si>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</si>
  <si>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</si>
  <si>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</si>
  <si>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</si>
  <si>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</si>
  <si>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</si>
  <si>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</si>
  <si>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</si>
  <si>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</si>
  <si>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</si>
  <si>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</si>
  <si>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</si>
  <si>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</si>
  <si>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</si>
  <si>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</si>
  <si>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</si>
  <si>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</si>
  <si>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</si>
  <si>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</si>
  <si>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</si>
  <si>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</si>
  <si>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</si>
  <si>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</si>
  <si>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</si>
  <si>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</si>
  <si>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</si>
  <si>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</si>
  <si>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</si>
  <si>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</si>
  <si>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</si>
  <si>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</si>
  <si>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</si>
  <si>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</si>
  <si>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</si>
  <si>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</si>
  <si>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</si>
  <si>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</si>
  <si>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</si>
  <si>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</si>
  <si>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</si>
  <si>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</si>
  <si>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</si>
  <si>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</si>
  <si>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</si>
  <si>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</si>
  <si>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</si>
  <si>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</si>
  <si>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</si>
  <si>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</si>
  <si>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</si>
  <si>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</si>
  <si>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</si>
  <si>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</si>
  <si>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</si>
  <si>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del progetto</t>
  </si>
  <si>
    <t>Status progetto</t>
  </si>
  <si>
    <t>URL</t>
  </si>
  <si>
    <t>http://</t>
  </si>
  <si>
    <t>Materiali audiovisivi utili (ad esempio link di YouTube, video, altro materiale di diffusione)</t>
  </si>
  <si>
    <t>Commenti</t>
  </si>
  <si>
    <t>Sito web del progetto</t>
  </si>
  <si>
    <t>Titolo/descrizione</t>
  </si>
  <si>
    <t>Focus Area di riferimento</t>
  </si>
  <si>
    <t>Costo totale del progetto (€)</t>
  </si>
  <si>
    <t>Area problema</t>
  </si>
  <si>
    <t>Settore/comparto del'innovazione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</si>
  <si>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</si>
  <si>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</si>
  <si>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</si>
  <si>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</si>
  <si>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</si>
  <si>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</si>
  <si>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</si>
  <si>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</si>
  <si>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</si>
  <si>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</si>
  <si>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</si>
  <si>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</si>
  <si>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</si>
  <si>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</si>
  <si>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</si>
  <si>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</si>
  <si>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</si>
  <si>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</si>
  <si>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</si>
  <si>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</si>
  <si>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</si>
  <si>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</si>
  <si>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</si>
  <si>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</si>
  <si>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</si>
  <si>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</si>
  <si>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</si>
  <si>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</si>
  <si>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</si>
  <si>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</si>
  <si>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</si>
  <si>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</si>
  <si>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</si>
  <si>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</si>
  <si>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</si>
  <si>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</si>
  <si>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</si>
  <si>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</si>
  <si>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</si>
  <si>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</si>
  <si>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</si>
  <si>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</si>
  <si>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</si>
  <si>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</si>
  <si>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</si>
  <si>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</si>
  <si>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</si>
  <si>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</si>
  <si>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</si>
  <si>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</si>
  <si>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</si>
  <si>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</si>
  <si>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</si>
  <si>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</si>
  <si>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</si>
  <si>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</si>
  <si>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</si>
  <si>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</si>
  <si>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</si>
  <si>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</si>
  <si>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</si>
  <si>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</si>
  <si>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</si>
  <si>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</si>
  <si>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</si>
  <si>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</si>
  <si>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</si>
  <si>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</si>
  <si>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</si>
  <si>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</si>
  <si>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</si>
  <si>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</si>
  <si>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</si>
  <si>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</si>
  <si>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</si>
  <si>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</si>
  <si>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</si>
  <si>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</si>
  <si>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</si>
  <si>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</si>
  <si>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</si>
  <si>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</si>
  <si>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</si>
  <si>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</si>
  <si>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</si>
  <si>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</si>
  <si>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</si>
  <si>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</si>
  <si>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</si>
  <si>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Commenti aggiuntivi</t>
  </si>
  <si>
    <t>Effetto 1</t>
  </si>
  <si>
    <t>Effetto 2</t>
  </si>
  <si>
    <t>Effetto 3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</si>
  <si>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</si>
  <si>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</si>
  <si>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</si>
  <si>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</si>
  <si>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</si>
  <si>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</si>
  <si>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>Tipologia partecipanti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</si>
  <si>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</si>
  <si>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</si>
  <si>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</si>
  <si>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</si>
  <si>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</si>
  <si>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</si>
  <si>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</si>
  <si>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</si>
  <si>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</si>
  <si>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</si>
  <si>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</si>
  <si>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</si>
  <si>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</si>
  <si>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</si>
  <si>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</si>
  <si>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</si>
  <si>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</si>
  <si>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</si>
  <si>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</si>
  <si>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</si>
  <si>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</si>
  <si>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</si>
  <si>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Forma giuridica del GO</t>
  </si>
  <si>
    <t>Contributo pubblico</t>
  </si>
  <si>
    <t>Descrizione dell'innovazione</t>
  </si>
  <si>
    <t>Informazioni aggiuntive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</si>
  <si>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</si>
  <si>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</si>
  <si>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</si>
  <si>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</si>
  <si>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</si>
  <si>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</si>
  <si>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</si>
  <si>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</si>
  <si>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</si>
  <si>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</si>
  <si>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</si>
  <si>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</si>
  <si>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</si>
  <si>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</si>
  <si>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</si>
  <si>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</si>
  <si>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</si>
  <si>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</si>
  <si>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</si>
  <si>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</si>
  <si>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</si>
  <si>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</si>
  <si>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</si>
  <si>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Facoltativo</t>
  </si>
  <si>
    <t>Servizi e consulenze esterne</t>
  </si>
  <si>
    <t>- di cui direttamente imputabili alla realizzazione di prototipi</t>
  </si>
  <si>
    <t>Missioni e trasferte</t>
  </si>
  <si>
    <t>Paese</t>
  </si>
  <si>
    <t>Programma di Sviluppo Rurale</t>
  </si>
  <si>
    <t>Località geografica principale (NUTS3)</t>
  </si>
  <si>
    <t>Altra località geografica (NUTS3)</t>
  </si>
  <si>
    <t>IT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</si>
  <si>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</si>
  <si>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</si>
  <si>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</si>
  <si>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</si>
  <si>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</si>
  <si>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</si>
  <si>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</si>
  <si>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</si>
  <si>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</si>
  <si>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</si>
  <si>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</si>
  <si>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</si>
  <si>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</si>
  <si>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</si>
  <si>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</si>
  <si>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</si>
  <si>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</si>
  <si>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</si>
  <si>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</si>
  <si>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</si>
  <si>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</si>
  <si>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</si>
  <si>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</si>
  <si>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</si>
  <si>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</si>
  <si>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</si>
  <si>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</si>
  <si>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</si>
  <si>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</si>
  <si>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</si>
  <si>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</si>
  <si>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</si>
  <si>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</si>
  <si>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</si>
  <si>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</si>
  <si>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</si>
  <si>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</si>
  <si>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</si>
  <si>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</si>
  <si>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</si>
  <si>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</si>
  <si>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</si>
  <si>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</si>
  <si>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</si>
  <si>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</si>
  <si>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</si>
  <si>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</si>
  <si>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</si>
  <si>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</si>
  <si>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</si>
  <si>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</si>
  <si>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</si>
  <si>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</si>
  <si>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</si>
  <si>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</si>
  <si>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</si>
  <si>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</si>
  <si>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</si>
  <si>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</si>
  <si>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</si>
  <si>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</si>
  <si>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</si>
  <si>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</si>
  <si>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</si>
  <si>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</si>
  <si>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</si>
  <si>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</si>
  <si>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</si>
  <si>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</si>
  <si>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</si>
  <si>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</si>
  <si>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</si>
  <si>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</si>
  <si>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</si>
  <si>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</si>
  <si>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</si>
  <si>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</si>
  <si>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</si>
  <si>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</si>
  <si>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</si>
  <si>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</si>
  <si>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</si>
  <si>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</si>
  <si>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</si>
  <si>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</si>
  <si>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Descrizione delle attività del progetto</t>
  </si>
  <si>
    <t>Descrizione delle attività del progetto (in inglese)</t>
  </si>
  <si>
    <t>Descrizione del contesto del progetto (in inglese)</t>
  </si>
  <si>
    <t>E-mail</t>
  </si>
  <si>
    <t>Anno di inizio (AAAA)</t>
  </si>
  <si>
    <t>Anno di fine (AAAA)</t>
  </si>
  <si>
    <t>Keyword - categoria 1</t>
  </si>
  <si>
    <t>Keyword - categoria 2</t>
  </si>
  <si>
    <t>Keyword - categoria 3</t>
  </si>
  <si>
    <t>Keyword - categoria 4</t>
  </si>
  <si>
    <t>Keyword - categoria 5</t>
  </si>
  <si>
    <t>Keyword - categoria 6</t>
  </si>
  <si>
    <t>Keyword - categoria 7</t>
  </si>
  <si>
    <t>Keyword - categoria 8</t>
  </si>
  <si>
    <t>Keyword - categoria 9</t>
  </si>
  <si>
    <t>Keyword - categoria 10</t>
  </si>
  <si>
    <t>Parole chiave (keywords)</t>
  </si>
  <si>
    <t>Parole chiave (keywords) (in inglese)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</si>
  <si>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</si>
  <si>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</si>
  <si>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</si>
  <si>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</si>
  <si>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</si>
  <si>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</si>
  <si>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</si>
  <si>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</si>
  <si>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</si>
  <si>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</si>
  <si>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</si>
  <si>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</si>
  <si>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Classificazione USDA dell'innovazione</t>
  </si>
  <si>
    <t>Obiettivo 1</t>
  </si>
  <si>
    <t>Obiettivo 2</t>
  </si>
  <si>
    <t>Obiettivo 3</t>
  </si>
  <si>
    <t>Tipologia 1</t>
  </si>
  <si>
    <t>Tipologia 2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</si>
  <si>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</si>
  <si>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</si>
  <si>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</si>
  <si>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</si>
  <si>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</si>
  <si>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</si>
  <si>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Caratteristiche principali delle innovazioni</t>
  </si>
  <si>
    <t>Partner</t>
  </si>
  <si>
    <t>Informazioni</t>
  </si>
  <si>
    <t>Il template è composto dai seguenti fogli di lavoro:</t>
  </si>
  <si>
    <t>Codice identificativo progetto (SFC)</t>
  </si>
  <si>
    <t>Altro tipo di partner (classificazione RRN)</t>
  </si>
  <si>
    <t>Nella fase intermedia e in quella finale andranno inseriti eventuali aggiornamenti rispetto alla fase precedente, lasciando invariate le altre informazioni.</t>
  </si>
  <si>
    <t xml:space="preserve">Le informazioni da inserire dovranno essere coerenti al loro momento di rilevazione. </t>
  </si>
  <si>
    <t>I campi possono essere obbligatori, raccomandati o facoltativi. Se non altrimenti specificato, i campi si ritengono obbligatori.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</si>
  <si>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</si>
  <si>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</si>
  <si>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</si>
  <si>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</si>
  <si>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Fonti di finanziamento</t>
  </si>
  <si>
    <t>Principale</t>
  </si>
  <si>
    <t>Altre fonti</t>
  </si>
  <si>
    <t>-Seleziona--</t>
  </si>
  <si>
    <t>None</t>
  </si>
  <si>
    <r>
      <t xml:space="preserve">Data inserimento </t>
    </r>
    <r>
      <rPr>
        <sz val="10"/>
        <rFont val="Arial"/>
        <family val="2"/>
      </rPr>
      <t>(GG/MM/AAAA)</t>
    </r>
  </si>
  <si>
    <t>Altro fondo europeo</t>
  </si>
  <si>
    <t>Costi in caso di pacchetto di misure</t>
  </si>
  <si>
    <t>Tipologia incontro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</si>
  <si>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</si>
  <si>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</si>
  <si>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</si>
  <si>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</si>
  <si>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</si>
  <si>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</si>
  <si>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</si>
  <si>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</si>
  <si>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</si>
  <si>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</si>
  <si>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</si>
  <si>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</si>
  <si>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</si>
  <si>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</si>
  <si>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</si>
  <si>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</si>
  <si>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</si>
  <si>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</si>
  <si>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</si>
  <si>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</si>
  <si>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</si>
  <si>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Descrizione dell'innovazione (in inglese)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</si>
  <si>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</si>
  <si>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</si>
  <si>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</si>
  <si>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</si>
  <si>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</si>
  <si>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</si>
  <si>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r>
      <rPr>
        <sz val="10"/>
        <rFont val="Arial"/>
        <family val="2"/>
      </rPr>
      <t>Data di inizio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(GG/MM/AAAA)</t>
    </r>
  </si>
  <si>
    <r>
      <rPr>
        <sz val="10"/>
        <rFont val="Arial"/>
        <family val="2"/>
      </rPr>
      <t>Data di fine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(GG/MM/AAAA)</t>
    </r>
  </si>
  <si>
    <r>
      <rPr>
        <sz val="10"/>
        <rFont val="Arial"/>
        <family val="2"/>
      </rPr>
      <t>Durata del progetto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(mesi)</t>
    </r>
  </si>
  <si>
    <t>Indice</t>
  </si>
  <si>
    <t>Info generali</t>
  </si>
  <si>
    <t>Interazione</t>
  </si>
  <si>
    <t>Torna all'indice</t>
  </si>
  <si>
    <t>Introduzione</t>
  </si>
  <si>
    <r>
      <t xml:space="preserve">Data inizio </t>
    </r>
    <r>
      <rPr>
        <sz val="10"/>
        <color theme="1"/>
        <rFont val="Arial"/>
        <family val="2"/>
      </rPr>
      <t>(GG/MM/AAAA)</t>
    </r>
  </si>
  <si>
    <t xml:space="preserve">Nelle fasi intermedia e finale dovranno invece essere riportati gli aspetti progettuali effettivamente realizzati </t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</si>
  <si>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</si>
  <si>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</si>
  <si>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</si>
  <si>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</si>
  <si>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</si>
  <si>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</si>
  <si>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</si>
  <si>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</si>
  <si>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</si>
  <si>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</si>
  <si>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</si>
  <si>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</si>
  <si>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</si>
  <si>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</si>
  <si>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</si>
  <si>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</si>
  <si>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</si>
  <si>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</si>
  <si>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</si>
  <si>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</si>
  <si>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</si>
  <si>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</si>
  <si>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</si>
  <si>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</si>
  <si>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</si>
  <si>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</si>
  <si>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</si>
  <si>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</si>
  <si>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</si>
  <si>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</si>
  <si>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</si>
  <si>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</si>
  <si>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</si>
  <si>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</si>
  <si>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</si>
  <si>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Destinatari potenziali dell'innovazione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</si>
  <si>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</si>
  <si>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</si>
  <si>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</si>
  <si>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</si>
  <si>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</si>
  <si>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</si>
  <si>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</si>
  <si>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</si>
  <si>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</si>
  <si>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</si>
  <si>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</si>
  <si>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</si>
  <si>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</si>
  <si>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</si>
  <si>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</si>
  <si>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</si>
  <si>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</si>
  <si>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</si>
  <si>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Il numero di innovazioni da inserire dipende dalla dimensione del progetto e dal numero di risultati che si ritiene di implementare. Utilizzare tante schede quante sono le innovazioni da diffondere.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</si>
  <si>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</si>
  <si>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</si>
  <si>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</si>
  <si>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</si>
  <si>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</si>
  <si>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</si>
  <si>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</si>
  <si>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</si>
  <si>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</si>
  <si>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</si>
  <si>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</si>
  <si>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</si>
  <si>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</si>
  <si>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</si>
  <si>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</si>
  <si>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</si>
  <si>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Tematica</t>
  </si>
  <si>
    <t>Valorizzazione e gestione multifunzionale delle foreste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</si>
  <si>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</si>
  <si>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</si>
  <si>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</si>
  <si>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</si>
  <si>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</si>
  <si>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Gettare ponti tra la ricerca e le tecnologie di punta, da un lato, e gli agricoltori, i gestori forestali, le comunità rurali, le imprese, le ONG, i servizi di consulenza, dall’altro</t>
  </si>
  <si>
    <t>Promuovere l’uso efficiente delle risorse, la redditività, la produttività, la competitività, la riduzione delle emissioni, il rispetto del clima e la resilienza climatica nel settore agricolo e forestale, lavorando per sistemi di produzione agro ecologici e operando in armonia con le risorse naturali essenziali da cui dipendono l’agricoltura e la silvicoltura</t>
  </si>
  <si>
    <t>Contribuire all’approvvigionamento regolare e sostenibile di prodotti alimentari, mangimi e biomateriali, inclusi sia quelli esistenti che quelli nuovi</t>
  </si>
  <si>
    <t>Migliorare i metodi di tutela dell’ambiente, mitigazione dei cambiamenti climatici e adattamento ad essi</t>
  </si>
  <si>
    <t>Settore di intervento</t>
  </si>
  <si>
    <t>Motivazione</t>
  </si>
  <si>
    <t>Ruolo all'interno del partenariato</t>
  </si>
  <si>
    <t>Attività progettuale</t>
  </si>
  <si>
    <t>Tipi di partner</t>
  </si>
  <si>
    <t>Distretti</t>
  </si>
  <si>
    <t>Ente di appartenenza</t>
  </si>
  <si>
    <t>CUAA Ente</t>
  </si>
  <si>
    <t>Posizione lavorativa</t>
  </si>
  <si>
    <t>Personale dipendente</t>
  </si>
  <si>
    <t>Incarichi esterni</t>
  </si>
  <si>
    <t>Servizi esterni</t>
  </si>
  <si>
    <t>Nome e Cognome del tecnico</t>
  </si>
  <si>
    <r>
      <t>Ruolo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tempo dedicato (ore)</t>
    </r>
  </si>
  <si>
    <t>Titolo di studio/qualifica</t>
  </si>
  <si>
    <t>Competenze e capacità professionali</t>
  </si>
  <si>
    <t>(1)</t>
  </si>
  <si>
    <r>
      <t xml:space="preserve">Effetti produttivi, economici, ambientali e sociali </t>
    </r>
    <r>
      <rPr>
        <sz val="10"/>
        <color theme="1"/>
        <rFont val="Arial"/>
        <family val="2"/>
      </rPr>
      <t>(indicare almeno un effetto)</t>
    </r>
  </si>
  <si>
    <t>Personale coinvolto</t>
  </si>
  <si>
    <t>Corrispondenza</t>
  </si>
  <si>
    <t>CATEGORIE DI COSTO</t>
  </si>
  <si>
    <t>partner</t>
  </si>
  <si>
    <t xml:space="preserve">1. Totale costi diretti personale </t>
  </si>
  <si>
    <t>2. spese di trasferta</t>
  </si>
  <si>
    <t>3. servizi esterni</t>
  </si>
  <si>
    <t>4. materiale durevole/attrezzature</t>
  </si>
  <si>
    <t>5. materiale di consumo</t>
  </si>
  <si>
    <t xml:space="preserve">6. spese di divulgazione e pubblicizzazione </t>
  </si>
  <si>
    <t>Totale COSTI DIRETTI</t>
  </si>
  <si>
    <t>TOTALE SPESA/CONTRIBUTO RICHIESTA</t>
  </si>
  <si>
    <t>descrizione</t>
  </si>
  <si>
    <t>ore</t>
  </si>
  <si>
    <t>costo orario</t>
  </si>
  <si>
    <t>spesa imponibile</t>
  </si>
  <si>
    <t>spesa IVA</t>
  </si>
  <si>
    <t>spesa totale  (IVA inclusa)</t>
  </si>
  <si>
    <t>spesa totale richiesta</t>
  </si>
  <si>
    <t>classi di costo</t>
  </si>
  <si>
    <t>6. spese di divulgazione e di pubblicizzazione</t>
  </si>
  <si>
    <t>TOTALE (incluso costi indiretti)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</si>
  <si>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</si>
  <si>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</si>
  <si>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</si>
  <si>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</si>
  <si>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</si>
  <si>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</si>
  <si>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</si>
  <si>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</si>
  <si>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</si>
  <si>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</si>
  <si>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</si>
  <si>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</si>
  <si>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</si>
  <si>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</si>
  <si>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</si>
  <si>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</si>
  <si>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</si>
  <si>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Misura 16.1</t>
  </si>
  <si>
    <t>voce di spesa</t>
  </si>
  <si>
    <t>Preventivo prescelto</t>
  </si>
  <si>
    <t>1° Preventivo di confronto</t>
  </si>
  <si>
    <t>3° Preventivo di confronto</t>
  </si>
  <si>
    <t>motivazioni (*)</t>
  </si>
  <si>
    <t>Ditta</t>
  </si>
  <si>
    <t xml:space="preserve">data/n. preventivo </t>
  </si>
  <si>
    <t>Importo (€)</t>
  </si>
  <si>
    <t xml:space="preserve">NOTA BENE: </t>
  </si>
  <si>
    <t>(*) motivazione nel caso di numero preventivi inferiore a tre o di scelta diversa dal preventivo più economico, ai sensi della DGR n. 1115/2016</t>
  </si>
  <si>
    <t>motivazione (*)</t>
  </si>
  <si>
    <t>(*) indicare e motivare le voci di spesa per le quali i preventivi, ai sensi della DGR n. 1115/2016, possono essere presentati con la domanda di pagamento</t>
  </si>
  <si>
    <t>Preventivi</t>
  </si>
  <si>
    <t>PARTNER N.</t>
  </si>
  <si>
    <t>Azioni progetto</t>
  </si>
  <si>
    <t>M16 dettaglio costi</t>
  </si>
  <si>
    <t>M16 per partner-costi</t>
  </si>
  <si>
    <t>M16 partner-classi costi</t>
  </si>
  <si>
    <t>Personale</t>
  </si>
  <si>
    <t>Esperienza Partner</t>
  </si>
  <si>
    <t>Classi di costo</t>
  </si>
  <si>
    <t>Rappresentante legale</t>
  </si>
  <si>
    <t>Codice fiscale</t>
  </si>
  <si>
    <t>CUAA</t>
  </si>
  <si>
    <t>Elenco altri soggetti</t>
  </si>
  <si>
    <t xml:space="preserve">Soggetti pubblici e privati interessati al progetto </t>
  </si>
  <si>
    <t>Altre misure da attivare</t>
  </si>
  <si>
    <t>Misura</t>
  </si>
  <si>
    <t>Descrizione</t>
  </si>
  <si>
    <t>Periodo di svolgimento</t>
  </si>
  <si>
    <t>1.a  personale dipendente (*)</t>
  </si>
  <si>
    <t xml:space="preserve">1.a personale dipendente </t>
  </si>
  <si>
    <t>7. altre spese dirette</t>
  </si>
  <si>
    <t>COSTI INDIRETTI</t>
  </si>
  <si>
    <r>
      <t xml:space="preserve">Durata 
</t>
    </r>
    <r>
      <rPr>
        <sz val="10"/>
        <color theme="1"/>
        <rFont val="Arial"/>
        <family val="2"/>
      </rPr>
      <t>(GG)</t>
    </r>
  </si>
  <si>
    <t>sede</t>
  </si>
  <si>
    <r>
      <t>NOTA BENE</t>
    </r>
    <r>
      <rPr>
        <sz val="11"/>
        <color theme="1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</si>
  <si>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</t>
  </si>
  <si>
    <t>TITOLO PROGETTO</t>
  </si>
  <si>
    <t>(PREVENTIVO)</t>
  </si>
  <si>
    <t xml:space="preserve">POSSONO RECUPERARE IVA </t>
  </si>
  <si>
    <t>NON POSSONO RECUPERARE IVA</t>
  </si>
  <si>
    <t>M16.01 “Aiuti per la costituzione e l'operatività dei gruppi operativi del PEI"</t>
  </si>
  <si>
    <r>
      <t xml:space="preserve">Data </t>
    </r>
    <r>
      <rPr>
        <sz val="10"/>
        <color theme="1"/>
        <rFont val="Arial"/>
        <family val="2"/>
      </rPr>
      <t xml:space="preserve"> 
(GG/MM/AAAA)</t>
    </r>
  </si>
  <si>
    <t>inizio</t>
  </si>
  <si>
    <t>fine</t>
  </si>
  <si>
    <t>% contributo</t>
  </si>
  <si>
    <t>Sede legale</t>
  </si>
  <si>
    <t>Prestatori di servizi formativi</t>
  </si>
  <si>
    <t xml:space="preserve">Altre forme di finanziamento </t>
  </si>
  <si>
    <t>Tipologia soggetto</t>
  </si>
  <si>
    <t>Sede</t>
  </si>
  <si>
    <r>
      <t xml:space="preserve">Posizione lavorativa </t>
    </r>
    <r>
      <rPr>
        <b/>
        <sz val="10"/>
        <color rgb="FFFF0000"/>
        <rFont val="Arial"/>
        <family val="2"/>
      </rPr>
      <t>(1)</t>
    </r>
  </si>
  <si>
    <t>Descrizione azione</t>
  </si>
  <si>
    <t>N.</t>
  </si>
  <si>
    <t>Descrizione prodotti</t>
  </si>
  <si>
    <t>Newsletter</t>
  </si>
  <si>
    <t>N. imprese esterne</t>
  </si>
  <si>
    <t>Descrizione incontro</t>
  </si>
  <si>
    <t xml:space="preserve">spesa totale ammessa </t>
  </si>
  <si>
    <t>Contributo richiesto</t>
  </si>
  <si>
    <t xml:space="preserve">TOTALE SPESA/CONTRIBUTO AMMESSO </t>
  </si>
  <si>
    <t>Spesa ammessa</t>
  </si>
  <si>
    <t>Contributo ammesso</t>
  </si>
  <si>
    <t>Spesa richiesta</t>
  </si>
  <si>
    <t>Finanziamento pubblico</t>
  </si>
  <si>
    <t>Finanziamento privato</t>
  </si>
  <si>
    <t>Altri finanziamenti privati</t>
  </si>
  <si>
    <t>Referente ed email</t>
  </si>
  <si>
    <t>Motivazione di interesse</t>
  </si>
  <si>
    <t>PRIVATO</t>
  </si>
  <si>
    <t>PUBBLICO</t>
  </si>
  <si>
    <t>Altri finanziamenti pubblici</t>
  </si>
  <si>
    <t>RIEPILOGO FINANZIARIO COMPLESSIVO</t>
  </si>
  <si>
    <t>IMPORTO FINANZIATO (€)</t>
  </si>
  <si>
    <t>Attività integrative</t>
  </si>
  <si>
    <t>RIEPILOGO FINANZIARIO PSR</t>
  </si>
  <si>
    <t>RICHIESTO</t>
  </si>
  <si>
    <t>AMMESSO</t>
  </si>
  <si>
    <t>Cofinanziamento privato (PSR)</t>
  </si>
  <si>
    <t>c) QUOTA DI FINANZIAMENTO PRIVATO (in €)</t>
  </si>
  <si>
    <t>Tipologia</t>
  </si>
  <si>
    <t>a) SPESA TOTALE RICHIESTA (in €)</t>
  </si>
  <si>
    <t>b) CONTRIBUTO TOTALE RICHIESTO (in €)</t>
  </si>
  <si>
    <t>Riepilogo finanziario</t>
  </si>
  <si>
    <t>n. incontri</t>
  </si>
  <si>
    <t>(*) vedi foglio "personale"</t>
  </si>
  <si>
    <t>5. materiale  consumabile</t>
  </si>
  <si>
    <t>1.b incarichi esterni a soggetti persone fisiche esterni al partner  (*)</t>
  </si>
  <si>
    <r>
      <rPr>
        <b/>
        <sz val="11"/>
        <color theme="0"/>
        <rFont val="Arial"/>
        <family val="2"/>
      </rPr>
      <t xml:space="preserve">4. materiale durevole 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(specificare se ammortamento o noleggio)</t>
    </r>
  </si>
  <si>
    <t>1.b incarichi esterni a soggetti persone fisiche</t>
  </si>
  <si>
    <t xml:space="preserve">3.  servizi esterni (incluso fornitura di servizi/incarichi esterni per prestazioni tecnico - scientifiche rese da soggetti terzi diversi dalle persone fisiche (**) </t>
  </si>
  <si>
    <r>
      <rPr>
        <b/>
        <sz val="11"/>
        <color theme="0"/>
        <rFont val="Arial"/>
        <family val="2"/>
      </rPr>
      <t>7. altre spese dirette per la costituzione e l'esercizio del GO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(es. spese di assicurazione, spese notarili, ecc.)</t>
    </r>
  </si>
  <si>
    <t>8. Costi indiretti (**)</t>
  </si>
  <si>
    <r>
      <t xml:space="preserve">durata </t>
    </r>
    <r>
      <rPr>
        <b/>
        <sz val="9"/>
        <rFont val="Arial"/>
        <family val="2"/>
      </rPr>
      <t>ammortamento/noleggio</t>
    </r>
  </si>
  <si>
    <r>
      <t xml:space="preserve">quota </t>
    </r>
    <r>
      <rPr>
        <b/>
        <sz val="9"/>
        <rFont val="Arial"/>
        <family val="2"/>
      </rPr>
      <t>ammmortamento/noleggio</t>
    </r>
  </si>
  <si>
    <t>PREVISIONE</t>
  </si>
  <si>
    <t>a) RAFFRONTO TRA PREVENTIVI DI SPESA</t>
  </si>
  <si>
    <t>b) EVENTUALI VOCI DI SPESA CON PREVENTIVI ALLEGABILI CON LA DOMANDA DI PAGAMENTO</t>
  </si>
  <si>
    <t>Coordinatore del progetto/Soggetto capofila</t>
  </si>
  <si>
    <t>COSTO TOTALE PROGETTO</t>
  </si>
  <si>
    <t>(**) massimo 15% del "totale costi diretti per personale"</t>
  </si>
  <si>
    <t>€ 
(ammesso)</t>
  </si>
  <si>
    <t>€ 
(previsto)</t>
  </si>
  <si>
    <t>Programma di Sviluppo Rurale 2014-2020 della Regione Liguria</t>
  </si>
  <si>
    <t xml:space="preserve">Il presente template rappresenta uno strumento per la raccolta di informazioni relative ai progetti dei Gruppi Operativi (GO) del Partenariato Europeo per l'Innovazione (PEI). </t>
  </si>
  <si>
    <t>Altri soggetti</t>
  </si>
  <si>
    <t>Siti WEB</t>
  </si>
  <si>
    <t>Altre Misure PSR</t>
  </si>
  <si>
    <t>Può essere utilizzato per inserire informazioni in tre diverse fasi progettuali:</t>
  </si>
  <si>
    <t xml:space="preserve">Pertanto, nella fase di avvio le informazioni riguardanti i vari aspetti progettuali (azioni, prodotti, materiali, spese, risultati, ecc.) saranno di natura previsionale. </t>
  </si>
  <si>
    <t>(azioni realizzate, materiali prodotti, spese sostenute, risultati conseguiti, ecc.) ed eventuali variazioni progettuali.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</si>
  <si>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</si>
  <si>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</si>
  <si>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</si>
  <si>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</si>
  <si>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Hanno contribuito alla realizzazione di questo template:</t>
  </si>
  <si>
    <t>TEMPLATE PER I GRUPPI OPERATIVI - REGIONE LIGURIA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</si>
  <si>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</si>
  <si>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Fondo o Programma</t>
  </si>
  <si>
    <t>(contrassegnare con X)</t>
  </si>
  <si>
    <r>
      <t>il progetto di cooperazione è stato presentato con la 1</t>
    </r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fase del Bando</t>
    </r>
  </si>
  <si>
    <r>
      <t>il progetto di cooperazione NON è stato presentato con la 1</t>
    </r>
    <r>
      <rPr>
        <vertAlign val="superscript"/>
        <sz val="10"/>
        <color theme="1"/>
        <rFont val="Times New Roman"/>
        <family val="1"/>
      </rPr>
      <t xml:space="preserve">a </t>
    </r>
    <r>
      <rPr>
        <sz val="10"/>
        <color theme="1"/>
        <rFont val="Times New Roman"/>
        <family val="1"/>
      </rPr>
      <t>fase (partecipazione diretta alla 2</t>
    </r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fase)</t>
    </r>
  </si>
  <si>
    <t>Strumenti</t>
  </si>
  <si>
    <r>
      <t xml:space="preserve">Pertinenza, concretezza e contributo dell’innovazione alla problematica/obiettivo
</t>
    </r>
    <r>
      <rPr>
        <sz val="9"/>
        <color theme="1"/>
        <rFont val="Arial"/>
        <family val="2"/>
      </rPr>
      <t>(ai fini dell'attribuzione del pertinente punteggio di cui alla lett. e) dei criteri di selezione per i progetti presentati direttamente alla 2</t>
    </r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fase)</t>
    </r>
  </si>
  <si>
    <t>1 - Informazioni di progetto</t>
  </si>
  <si>
    <t>2 - Partner</t>
  </si>
  <si>
    <t>4 - Personale/strutture coinvolte</t>
  </si>
  <si>
    <t>5 - Esperienza</t>
  </si>
  <si>
    <t>6 - Innovazione (1)</t>
  </si>
  <si>
    <t>6 - Innovazione (2)</t>
  </si>
  <si>
    <t>6 - Innovazione (3)</t>
  </si>
  <si>
    <t>6 - Innovazione (4)</t>
  </si>
  <si>
    <t>6 - Innovazione (5)</t>
  </si>
  <si>
    <t>6 - Innovazione (6)</t>
  </si>
  <si>
    <t>6 - Innovazione (7)</t>
  </si>
  <si>
    <t>6 - Innovazione (8)</t>
  </si>
  <si>
    <t>6 - Innovazione (9)</t>
  </si>
  <si>
    <t>6 - Innovazione (10)</t>
  </si>
  <si>
    <t>7 - Azioni</t>
  </si>
  <si>
    <t>8 - Interazione tra partner</t>
  </si>
  <si>
    <t>9 - Siti Web, social e materiali audiovisivi</t>
  </si>
  <si>
    <t>10 - Costi Misura 16</t>
  </si>
  <si>
    <t>11 - Costi Misura 16 per partner e categorie di costo</t>
  </si>
  <si>
    <t>12 - Costi Misura 16 per partner e categoria di costo</t>
  </si>
  <si>
    <t>14 - Altre fonti di finanziamento</t>
  </si>
  <si>
    <t>15 - Riepilogo finanziario</t>
  </si>
  <si>
    <t>16 - Preventivi</t>
  </si>
  <si>
    <r>
      <t xml:space="preserve">- Fase di </t>
    </r>
    <r>
      <rPr>
        <b/>
        <sz val="10"/>
        <color theme="1"/>
        <rFont val="Times New Roman"/>
        <family val="1"/>
      </rPr>
      <t>avvio</t>
    </r>
    <r>
      <rPr>
        <sz val="10"/>
        <color theme="1"/>
        <rFont val="Times New Roman"/>
        <family val="1"/>
      </rPr>
      <t xml:space="preserve"> del progetto</t>
    </r>
  </si>
  <si>
    <r>
      <t xml:space="preserve">- Fase </t>
    </r>
    <r>
      <rPr>
        <b/>
        <sz val="10"/>
        <color theme="1"/>
        <rFont val="Times New Roman"/>
        <family val="1"/>
      </rPr>
      <t>intermedia</t>
    </r>
    <r>
      <rPr>
        <sz val="10"/>
        <color theme="1"/>
        <rFont val="Times New Roman"/>
        <family val="1"/>
      </rPr>
      <t xml:space="preserve"> di sviluppo del progetto</t>
    </r>
  </si>
  <si>
    <r>
      <t xml:space="preserve">- Fase </t>
    </r>
    <r>
      <rPr>
        <b/>
        <sz val="10"/>
        <color theme="1"/>
        <rFont val="Times New Roman"/>
        <family val="1"/>
      </rPr>
      <t>finale</t>
    </r>
    <r>
      <rPr>
        <sz val="10"/>
        <color theme="1"/>
        <rFont val="Times New Roman"/>
        <family val="1"/>
      </rPr>
      <t xml:space="preserve"> del progetto</t>
    </r>
  </si>
  <si>
    <r>
      <t xml:space="preserve">I campi di colore </t>
    </r>
    <r>
      <rPr>
        <b/>
        <sz val="10"/>
        <color theme="4" tint="-0.249977111117893"/>
        <rFont val="Times New Roman"/>
        <family val="1"/>
      </rPr>
      <t>celeste</t>
    </r>
    <r>
      <rPr>
        <b/>
        <sz val="10"/>
        <color theme="1"/>
        <rFont val="Times New Roman"/>
        <family val="1"/>
      </rPr>
      <t xml:space="preserve"> sono quelli richiesti dalla Commissione.</t>
    </r>
  </si>
  <si>
    <r>
      <t>Le celle a sfondo</t>
    </r>
    <r>
      <rPr>
        <sz val="10"/>
        <color rgb="FFFFC000"/>
        <rFont val="Times New Roman"/>
        <family val="1"/>
      </rPr>
      <t xml:space="preserve"> </t>
    </r>
    <r>
      <rPr>
        <b/>
        <sz val="10"/>
        <color theme="5" tint="-0.249977111117893"/>
        <rFont val="Times New Roman"/>
        <family val="1"/>
      </rPr>
      <t>arancione</t>
    </r>
    <r>
      <rPr>
        <sz val="10"/>
        <color theme="1"/>
        <rFont val="Times New Roman"/>
        <family val="1"/>
      </rPr>
      <t xml:space="preserve"> contengono formule e riferimenti per un corretto funzionamento del template.</t>
    </r>
  </si>
  <si>
    <r>
      <t>Le celle riportanti la dicitura "</t>
    </r>
    <r>
      <rPr>
        <b/>
        <sz val="10"/>
        <color theme="1"/>
        <rFont val="Times New Roman"/>
        <family val="1"/>
      </rPr>
      <t>--Seleziona--</t>
    </r>
    <r>
      <rPr>
        <sz val="10"/>
        <color theme="1"/>
        <rFont val="Times New Roman"/>
        <family val="1"/>
      </rPr>
      <t>" contengono un menu a discesa che appare selezionando la cella e cliccando sulla freccia a destra.</t>
    </r>
  </si>
  <si>
    <r>
      <t>Le celle possono anche contenere un "</t>
    </r>
    <r>
      <rPr>
        <sz val="10"/>
        <color theme="7" tint="-0.249977111117893"/>
        <rFont val="Times New Roman"/>
        <family val="1"/>
      </rPr>
      <t>tooltip</t>
    </r>
    <r>
      <rPr>
        <sz val="10"/>
        <color theme="1"/>
        <rFont val="Times New Roman"/>
        <family val="1"/>
      </rPr>
      <t>" ossia una finestra a comparsa che fornisce consigli sulla loro compilazione e che appare selezionando la cella.</t>
    </r>
  </si>
  <si>
    <r>
      <rPr>
        <b/>
        <sz val="10"/>
        <color theme="1"/>
        <rFont val="Times New Roman"/>
        <family val="1"/>
      </rPr>
      <t xml:space="preserve">Info generali </t>
    </r>
    <r>
      <rPr>
        <sz val="10"/>
        <color theme="1"/>
        <rFont val="Times New Roman"/>
        <family val="1"/>
      </rPr>
      <t>- Informazioni generali relative al GO e al progetto</t>
    </r>
  </si>
  <si>
    <r>
      <rPr>
        <b/>
        <sz val="10"/>
        <color theme="1"/>
        <rFont val="Times New Roman"/>
        <family val="1"/>
      </rPr>
      <t>Partner</t>
    </r>
    <r>
      <rPr>
        <sz val="10"/>
        <color theme="1"/>
        <rFont val="Times New Roman"/>
        <family val="1"/>
      </rPr>
      <t xml:space="preserve"> - Dati riguardanti il soggetto capofila e i vari partner coinvolti nel progetto</t>
    </r>
  </si>
  <si>
    <r>
      <rPr>
        <b/>
        <sz val="10"/>
        <color theme="1"/>
        <rFont val="Times New Roman"/>
        <family val="1"/>
      </rPr>
      <t>Altri soggetti</t>
    </r>
    <r>
      <rPr>
        <sz val="10"/>
        <color theme="1"/>
        <rFont val="Times New Roman"/>
        <family val="1"/>
      </rPr>
      <t xml:space="preserve"> - Informazioni riguardanti altri soggetti non aderenti al partenariato coinvolti nel progetto</t>
    </r>
  </si>
  <si>
    <r>
      <rPr>
        <b/>
        <sz val="10"/>
        <color theme="1"/>
        <rFont val="Times New Roman"/>
        <family val="1"/>
      </rPr>
      <t>Esperienza Partner</t>
    </r>
    <r>
      <rPr>
        <sz val="10"/>
        <color theme="1"/>
        <rFont val="Times New Roman"/>
        <family val="1"/>
      </rPr>
      <t xml:space="preserve"> - Esperienza in materia di ricerca e GO da parte dei partner del progetto</t>
    </r>
  </si>
  <si>
    <r>
      <rPr>
        <b/>
        <sz val="10"/>
        <color theme="1"/>
        <rFont val="Times New Roman"/>
        <family val="1"/>
      </rPr>
      <t>I1, I2, …, I10</t>
    </r>
    <r>
      <rPr>
        <sz val="10"/>
        <color theme="1"/>
        <rFont val="Times New Roman"/>
        <family val="1"/>
      </rPr>
      <t xml:space="preserve"> - Informazioni concernenti le caratteristiche e gli effetti delle innovazioni</t>
    </r>
  </si>
  <si>
    <r>
      <rPr>
        <b/>
        <sz val="10"/>
        <color theme="1"/>
        <rFont val="Times New Roman"/>
        <family val="1"/>
      </rPr>
      <t>Azioni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progetto</t>
    </r>
    <r>
      <rPr>
        <sz val="10"/>
        <color theme="1"/>
        <rFont val="Times New Roman"/>
        <family val="1"/>
      </rPr>
      <t xml:space="preserve"> - Elenco delle azioni progettuali</t>
    </r>
  </si>
  <si>
    <r>
      <rPr>
        <b/>
        <sz val="10"/>
        <color theme="1"/>
        <rFont val="Times New Roman"/>
        <family val="1"/>
      </rPr>
      <t>Interazione</t>
    </r>
    <r>
      <rPr>
        <sz val="10"/>
        <color theme="1"/>
        <rFont val="Times New Roman"/>
        <family val="1"/>
      </rPr>
      <t xml:space="preserve"> - Modalità attraverso cui i partner del progetto interagiscono tra loro durante lo svolgimento del progetto</t>
    </r>
  </si>
  <si>
    <r>
      <rPr>
        <b/>
        <sz val="10"/>
        <color theme="1"/>
        <rFont val="Times New Roman"/>
        <family val="1"/>
      </rPr>
      <t xml:space="preserve">Siti WEB </t>
    </r>
    <r>
      <rPr>
        <sz val="10"/>
        <color theme="1"/>
        <rFont val="Times New Roman"/>
        <family val="1"/>
      </rPr>
      <t>- Siti web, link a risorse on line e materiali audiovisivi relativi al progetto</t>
    </r>
  </si>
  <si>
    <r>
      <rPr>
        <b/>
        <sz val="10"/>
        <color theme="1"/>
        <rFont val="Times New Roman"/>
        <family val="1"/>
      </rPr>
      <t xml:space="preserve">M16 dettaglio costi </t>
    </r>
    <r>
      <rPr>
        <sz val="10"/>
        <color theme="1"/>
        <rFont val="Times New Roman"/>
        <family val="1"/>
      </rPr>
      <t>- Dettaglio dei costi da imputare alla Misura 16</t>
    </r>
  </si>
  <si>
    <r>
      <rPr>
        <b/>
        <sz val="10"/>
        <color theme="1"/>
        <rFont val="Times New Roman"/>
        <family val="1"/>
      </rPr>
      <t xml:space="preserve">M16 per partner-costi </t>
    </r>
    <r>
      <rPr>
        <sz val="10"/>
        <color theme="1"/>
        <rFont val="Times New Roman"/>
        <family val="1"/>
      </rPr>
      <t>- Riepilogo dei costi da imputare alla Misura 16 distinti per partner (</t>
    </r>
    <r>
      <rPr>
        <sz val="10"/>
        <color rgb="FFFF0000"/>
        <rFont val="Times New Roman"/>
        <family val="1"/>
      </rPr>
      <t>non compilare</t>
    </r>
    <r>
      <rPr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</si>
  <si>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 xml:space="preserve">M16 partner-classi costi </t>
    </r>
    <r>
      <rPr>
        <sz val="10"/>
        <color theme="1"/>
        <rFont val="Times New Roman"/>
        <family val="1"/>
      </rPr>
      <t>- Riepilogo dei costi da imputare alla Misura 16 distinti per partner e classi di costo (</t>
    </r>
    <r>
      <rPr>
        <sz val="10"/>
        <color rgb="FFFF0000"/>
        <rFont val="Times New Roman"/>
        <family val="1"/>
      </rPr>
      <t>non compilare</t>
    </r>
    <r>
      <rPr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</si>
  <si>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>Altre misure</t>
    </r>
    <r>
      <rPr>
        <sz val="10"/>
        <color theme="1"/>
        <rFont val="Times New Roman"/>
        <family val="1"/>
      </rPr>
      <t xml:space="preserve"> - Costi da imputare ad altre Misure PSR</t>
    </r>
  </si>
  <si>
    <r>
      <rPr>
        <b/>
        <sz val="10"/>
        <color theme="1"/>
        <rFont val="Times New Roman"/>
        <family val="1"/>
      </rPr>
      <t xml:space="preserve">Altre fonti </t>
    </r>
    <r>
      <rPr>
        <sz val="10"/>
        <color theme="1"/>
        <rFont val="Times New Roman"/>
        <family val="1"/>
      </rPr>
      <t>- Altre fonti di finanziamento diverse dal PSR</t>
    </r>
  </si>
  <si>
    <r>
      <t xml:space="preserve">Riepilogo finanziario </t>
    </r>
    <r>
      <rPr>
        <sz val="10"/>
        <color theme="1"/>
        <rFont val="Times New Roman"/>
        <family val="1"/>
      </rPr>
      <t>- Riepilogo dei costi e delle fonti di finanziamento del progetto (</t>
    </r>
    <r>
      <rPr>
        <sz val="10"/>
        <color rgb="FFFF0000"/>
        <rFont val="Times New Roman"/>
        <family val="1"/>
      </rPr>
      <t>non compilare</t>
    </r>
    <r>
      <rPr>
        <sz val="10"/>
        <color theme="1"/>
        <rFont val="Times New Roman"/>
        <family val="1"/>
      </rPr>
      <t>)</t>
    </r>
  </si>
  <si>
    <r>
      <rPr>
        <b/>
        <sz val="10"/>
        <color theme="1"/>
        <rFont val="Times New Roman"/>
        <family val="1"/>
      </rPr>
      <t xml:space="preserve">Preventivi </t>
    </r>
    <r>
      <rPr>
        <sz val="10"/>
        <color theme="1"/>
        <rFont val="Times New Roman"/>
        <family val="1"/>
      </rPr>
      <t>- Raffronto tra preventivi di spesa</t>
    </r>
  </si>
  <si>
    <r>
      <t xml:space="preserve">Nel caso di precisazioni e approfondimenti relativi ai contenuti inseriti, è possibile utilizzare la funzione di inserimento/modifica dei </t>
    </r>
    <r>
      <rPr>
        <sz val="10"/>
        <color rgb="FFCC9900"/>
        <rFont val="Times New Roman"/>
        <family val="1"/>
      </rPr>
      <t>commenti</t>
    </r>
    <r>
      <rPr>
        <sz val="10"/>
        <color theme="1"/>
        <rFont val="Times New Roman"/>
        <family val="1"/>
      </rPr>
      <t xml:space="preserve"> che appare tra le voci del menu contestuale cliccando il tasto destro del mouse posizionato sulla cella di interesse.</t>
    </r>
  </si>
  <si>
    <r>
      <t xml:space="preserve">Pertinenza, concretezza e contributo dell’innovazione alla problematica/obiettivo
</t>
    </r>
    <r>
      <rPr>
        <sz val="9"/>
        <color theme="1"/>
        <rFont val="Arial"/>
        <family val="2"/>
      </rPr>
      <t>(ai fini dell'attribuzione del pertinente punteggio di cui alla lett. e) dei criteri di selezione</t>
    </r>
  </si>
  <si>
    <t>Pertinenza e contributo</t>
  </si>
  <si>
    <t>13 - Altre Misure PSR da attivare (misure di accompagnamento)</t>
  </si>
  <si>
    <t>in collaborazione con il Settore Servizi alle Imprese Agricole e Florovivaismo - Regione Liguria</t>
  </si>
  <si>
    <r>
      <t xml:space="preserve">N. totale partner </t>
    </r>
    <r>
      <rPr>
        <sz val="8"/>
        <rFont val="Arial"/>
        <family val="2"/>
      </rPr>
      <t>(incluso soggetto capofila)</t>
    </r>
  </si>
  <si>
    <r>
      <t xml:space="preserve">Coerenza con le finalità del PEI
</t>
    </r>
    <r>
      <rPr>
        <sz val="8"/>
        <rFont val="Arial"/>
        <family val="2"/>
      </rPr>
      <t>(ai fini dell'attribuzione del pertinente punteggio di cui alla lett. c) dei criteri di selezione per i progetti presentati direttamente alla 2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fase)</t>
    </r>
  </si>
  <si>
    <r>
      <t xml:space="preserve">Pertinenza del progetto con la tematica prioritaria individuata nella M16.1
</t>
    </r>
    <r>
      <rPr>
        <sz val="8"/>
        <color theme="1"/>
        <rFont val="Arial"/>
        <family val="2"/>
      </rPr>
      <t>(ai fini dell'attribuzione del pertinente punteggio di cui alla lett. b) dei criteri di selezione per i progetti presentati direttamente alla 2</t>
    </r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fase)</t>
    </r>
  </si>
  <si>
    <r>
      <t xml:space="preserve">Coerenza con Focus Area e rispondenza con i fabbisogni del PSR
</t>
    </r>
    <r>
      <rPr>
        <sz val="8"/>
        <rFont val="Arial"/>
        <family val="2"/>
      </rPr>
      <t>(ai fini dell'attribuzione del pertinente punteggio di cui alla lett. c) dei criteri di selezione per i progetti presentati direttamente alla 2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fase)
</t>
    </r>
    <r>
      <rPr>
        <b/>
        <sz val="8"/>
        <rFont val="Arial"/>
        <family val="2"/>
      </rPr>
      <t>NOTA BENE</t>
    </r>
    <r>
      <rPr>
        <sz val="8"/>
        <rFont val="Arial"/>
        <family val="2"/>
      </rPr>
      <t>: Focus area 2A. 
Fabbisogni F01, F02, F03, F04, F05, F06</t>
    </r>
  </si>
  <si>
    <r>
      <t xml:space="preserve">Contributo del progetto alla soluzione della problematica, fabbisiogno, opportunità                                              </t>
    </r>
    <r>
      <rPr>
        <sz val="8"/>
        <color theme="1"/>
        <rFont val="Arial"/>
        <family val="2"/>
      </rPr>
      <t>(ai fini dell'attribuzione del pertinente punteggio di cui alla lett. b) dei criteri di selezione per i progetti presentati direttamente alla 2a fase)</t>
    </r>
  </si>
  <si>
    <r>
      <t xml:space="preserve">Contributo del progetto al miglioramento della produttività e/o alla sostenibilità della produzione                                    </t>
    </r>
    <r>
      <rPr>
        <sz val="8"/>
        <color theme="1"/>
        <rFont val="Arial"/>
        <family val="2"/>
      </rPr>
      <t>(ai fini dell'attribuzione del pertinente punteggio di cui alla lett. b) dei criteri di selezione per i progetti presentati direttamente alla 2a fase)</t>
    </r>
  </si>
  <si>
    <r>
      <t xml:space="preserve">Descrizione del contesto del progetto
</t>
    </r>
    <r>
      <rPr>
        <sz val="8"/>
        <rFont val="Arial"/>
        <family val="2"/>
      </rPr>
      <t>(ai fini dell'attribuzione del pertinente punteggio di cui alla lett. a) dei criteri di selezione per i progetti presentati direttamente alla 2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fase)</t>
    </r>
  </si>
  <si>
    <t>3 - Altri soggetti interessati al progetto e non aderenti al partenariato (soggetti sostenitori)</t>
  </si>
  <si>
    <t>Partita IVA (se diverso dal CUAA)</t>
  </si>
  <si>
    <t>Altro tipo di partner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</si>
  <si>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</si>
  <si>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</si>
  <si>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</si>
  <si>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</si>
  <si>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</si>
  <si>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</si>
  <si>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</si>
  <si>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</si>
  <si>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</si>
  <si>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</si>
  <si>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</si>
  <si>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</si>
  <si>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</si>
  <si>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</si>
  <si>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</si>
  <si>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</si>
  <si>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</si>
  <si>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</si>
  <si>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</si>
  <si>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</si>
  <si>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</si>
  <si>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</si>
  <si>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</si>
  <si>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</si>
  <si>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</si>
  <si>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</si>
  <si>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</si>
  <si>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</si>
  <si>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</si>
  <si>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</si>
  <si>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</si>
  <si>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</si>
  <si>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</si>
  <si>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</si>
  <si>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</si>
  <si>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</si>
  <si>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</si>
  <si>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</si>
  <si>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</si>
  <si>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</si>
  <si>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</si>
  <si>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</si>
  <si>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</si>
  <si>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</si>
  <si>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</si>
  <si>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</si>
  <si>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</si>
  <si>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</si>
  <si>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</si>
  <si>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</si>
  <si>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</si>
  <si>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</si>
  <si>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</si>
  <si>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LIVELLO DEL PERSONALE</t>
  </si>
  <si>
    <r>
      <t>CSU</t>
    </r>
    <r>
      <rPr>
        <sz val="11"/>
        <color theme="1"/>
        <rFont val="Times New Roman"/>
        <family val="1"/>
      </rPr>
      <t xml:space="preserve"> (€ per ora)</t>
    </r>
  </si>
  <si>
    <t>Professore ordinario</t>
  </si>
  <si>
    <t>Professore associato</t>
  </si>
  <si>
    <t>Ricercatore/Tecnico amministrativo</t>
  </si>
  <si>
    <t>Dirigente di ricerca e Tecnologo di I livello/Primo ricercatore e Tecnologo II livello</t>
  </si>
  <si>
    <t>Ricercatore e Tecnologo di III livello</t>
  </si>
  <si>
    <t>Ricercatore e Tecnologo di IV, V, VI e VII livello/Collaboratore tecnico (CTER)/Collaboratore amministrativo</t>
  </si>
  <si>
    <r>
      <t xml:space="preserve">per </t>
    </r>
    <r>
      <rPr>
        <b/>
        <sz val="11"/>
        <color theme="1"/>
        <rFont val="Times New Roman"/>
        <family val="1"/>
      </rPr>
      <t>l’impegno prestato nelle azioni di cooperazione dall’imprenditore</t>
    </r>
    <r>
      <rPr>
        <sz val="11"/>
        <color theme="1"/>
        <rFont val="Times New Roman"/>
        <family val="1"/>
      </rPr>
      <t xml:space="preserve"> (agricolo/forestale), il costo standard adottato è il costo orario desunto dal Contratto Collettivo Nazionale (CCNL) applicabile al settore agricolo per i dirigenti, pari ad euro 39,44.</t>
    </r>
  </si>
  <si>
    <t>ruoli</t>
  </si>
  <si>
    <r>
      <t xml:space="preserve">tariffa oraria massima </t>
    </r>
    <r>
      <rPr>
        <sz val="11"/>
        <color theme="1"/>
        <rFont val="Times New Roman"/>
        <family val="1"/>
      </rPr>
      <t>(*)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</si>
  <si>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esperti altamente qualificati (**)</t>
    </r>
  </si>
  <si>
    <t>70,00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</si>
  <si>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altri esperti (***)</t>
    </r>
  </si>
  <si>
    <t>50,00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</si>
  <si>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innovation broker</t>
    </r>
  </si>
  <si>
    <t>40,00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</si>
  <si>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tecnici di supporto</t>
    </r>
  </si>
  <si>
    <t>30,00 euro/h</t>
  </si>
  <si>
    <t>costi standard unitari applicabili al personale degli Enti di ricerca pubblici e privati:</t>
  </si>
  <si>
    <r>
      <t>CSU</t>
    </r>
    <r>
      <rPr>
        <sz val="8"/>
        <color theme="1"/>
        <rFont val="Times New Roman"/>
        <family val="1"/>
      </rPr>
      <t xml:space="preserve"> (€ per ora)</t>
    </r>
  </si>
  <si>
    <r>
      <rPr>
        <sz val="11"/>
        <color theme="1"/>
        <rFont val="Times New Roman"/>
        <family val="1"/>
      </rP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</si>
  <si>
    <t>costi standard unitari applicabili al personale delle Università</t>
  </si>
  <si>
    <r>
      <t xml:space="preserve">il costo orario per le spese di personale dipendente e per incarichi esterni per prestazioni di carattere tecnico e/o scientifico, </t>
    </r>
    <r>
      <rPr>
        <u/>
        <sz val="11"/>
        <color theme="1"/>
        <rFont val="Times New Roman"/>
        <family val="1"/>
      </rPr>
      <t>non rientranti nel UCS</t>
    </r>
    <r>
      <rPr>
        <sz val="11"/>
        <color theme="1"/>
        <rFont val="Times New Roman"/>
        <family val="1"/>
      </rPr>
      <t>, non può comunque eccedere i massimali previsti nella seguente tabella: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</si>
  <si>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</si>
  <si>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</si>
  <si>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</si>
  <si>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</si>
  <si>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</si>
  <si>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</si>
  <si>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</si>
  <si>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</si>
  <si>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</si>
  <si>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</si>
  <si>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</si>
  <si>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</si>
  <si>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</si>
  <si>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</si>
  <si>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</si>
  <si>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</si>
  <si>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allegare alla domanda di sostegno la manifestazione di interesse per ciascun sogggetto sostenitore</t>
    </r>
  </si>
  <si>
    <t>ai fini dell'attribuzione del pertinente punteggio di cui alla lett. e) dei criteri di selezione</t>
  </si>
  <si>
    <t>PROGETTO DEFINITIVO DI COOPERAZIONE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</si>
  <si>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</si>
  <si>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Categorie di spesa</t>
  </si>
  <si>
    <t>Attenzione: questo template funziona solo con Excel 2010 o versione superiore</t>
  </si>
  <si>
    <r>
      <rPr>
        <b/>
        <sz val="10"/>
        <color theme="1"/>
        <rFont val="Times New Roman"/>
        <family val="1"/>
      </rPr>
      <t xml:space="preserve">Informazioni integrative </t>
    </r>
    <r>
      <rPr>
        <sz val="10"/>
        <color theme="1"/>
        <rFont val="Times New Roman"/>
        <family val="1"/>
      </rPr>
      <t>- Eventuali altre informazioni utili al progetto</t>
    </r>
  </si>
  <si>
    <t>17 - Informazioni integrative</t>
  </si>
  <si>
    <t>Informazioni integrative</t>
  </si>
  <si>
    <t>17 -</t>
  </si>
  <si>
    <t>Riferimenti per costi relativi a spese per personale/incarichi</t>
  </si>
  <si>
    <r>
      <t>N</t>
    </r>
    <r>
      <rPr>
        <b/>
        <sz val="10"/>
        <color theme="1"/>
        <rFont val="Arial"/>
        <family val="2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Arial"/>
        <family val="2"/>
      </rPr>
      <t>(es. livello del personale nel caso di Università/Enti di ricerca)</t>
    </r>
  </si>
  <si>
    <t>Il template è stato realizzato dal CREA (Consiglio per la Ricerca in agricoltura e l'analisi dell'Economia Agraria) nell'ambito del programma RRN 2014-2020</t>
  </si>
  <si>
    <t>Andrea Bonfiglio (CREA) - Marco Capurro (Regione Liguria) - Valentina Carta (CREA) - Anna Vagnozzi (CREA)</t>
  </si>
  <si>
    <t>[Inserire qui ogni altra informazione che si ritenga utile ai fini della descrizione del progetto]</t>
  </si>
  <si>
    <t xml:space="preserve">M16 "cooperazione" </t>
  </si>
  <si>
    <r>
      <t>Periodo del progetto</t>
    </r>
    <r>
      <rPr>
        <sz val="10"/>
        <rFont val="Arial"/>
        <family val="2"/>
      </rPr>
      <t xml:space="preserve"> (max 18 mesi)</t>
    </r>
  </si>
  <si>
    <t>modello n. 1</t>
  </si>
  <si>
    <r>
      <t>2</t>
    </r>
    <r>
      <rPr>
        <b/>
        <vertAlign val="superscript"/>
        <sz val="16"/>
        <color theme="1"/>
        <rFont val="Times New Roman"/>
        <family val="1"/>
      </rPr>
      <t>a</t>
    </r>
    <r>
      <rPr>
        <b/>
        <sz val="16"/>
        <color theme="1"/>
        <rFont val="Times New Roman"/>
        <family val="1"/>
      </rPr>
      <t xml:space="preserve"> fase - settore FORESTALE</t>
    </r>
  </si>
  <si>
    <t>indicare quali partner, beneficiari del sostegno sono soggetti che:</t>
  </si>
  <si>
    <r>
      <rPr>
        <b/>
        <sz val="10"/>
        <color theme="1"/>
        <rFont val="Arial"/>
        <family val="2"/>
      </rPr>
      <t>Servizi esterni</t>
    </r>
    <r>
      <rPr>
        <sz val="10"/>
        <color theme="1"/>
        <rFont val="Arial"/>
        <family val="2"/>
      </rPr>
      <t>: rientrano le collaborazioni esterne, incluse le fornitura di servizi/incarichi esterni per prestazioni tecnico - scientificherese da soggetti terzi diversi dalle persone fisiche (si veda la DGR n. 1115/2016)</t>
    </r>
  </si>
  <si>
    <r>
      <rPr>
        <b/>
        <sz val="10"/>
        <color theme="1"/>
        <rFont val="Arial"/>
        <family val="2"/>
      </rPr>
      <t>Incarichi esterni:</t>
    </r>
    <r>
      <rPr>
        <sz val="10"/>
        <color theme="1"/>
        <rFont val="Arial"/>
        <family val="2"/>
      </rPr>
      <t xml:space="preserve"> rientrano le prestazioni di carattere tecnico o scientifico conferiti dal partner a </t>
    </r>
    <r>
      <rPr>
        <u/>
        <sz val="10"/>
        <color theme="1"/>
        <rFont val="Arial"/>
        <family val="2"/>
      </rPr>
      <t>persona fisica o nel caso di Prestatori di servizi conferiti a soggetti terzi diversi dalle persone fisiche (per l’impiego di personale tecnico dipendente nello staff tecnico del prestatore)</t>
    </r>
  </si>
  <si>
    <r>
      <rPr>
        <b/>
        <sz val="10"/>
        <color theme="1"/>
        <rFont val="Arial"/>
        <family val="2"/>
      </rPr>
      <t>Personale dipendente:</t>
    </r>
    <r>
      <rPr>
        <sz val="10"/>
        <color theme="1"/>
        <rFont val="Arial"/>
        <family val="2"/>
      </rPr>
      <t xml:space="preserve"> rientrano i tecnici dipendenti con contratto a tempo indeterminato e determinato. Per le Università/Enti di ricerca pubblici e privati e per le imprese agricole per le quali si applica i UCS è necessario indicare nel campo "Ruolo" il livello del personale, previsto nelle tabelle di cui al punto 1 3 del Bando </t>
    </r>
  </si>
  <si>
    <t>legale rappresentante</t>
  </si>
  <si>
    <t>telefono/cellulare</t>
  </si>
  <si>
    <t>sostenitore  1</t>
  </si>
  <si>
    <t>sostenitore  2</t>
  </si>
  <si>
    <t>sostenitore  3</t>
  </si>
  <si>
    <t>sostenitore  4</t>
  </si>
  <si>
    <t>sostenitore  5</t>
  </si>
  <si>
    <t>Misura M08</t>
  </si>
  <si>
    <t>Misura M09</t>
  </si>
  <si>
    <t>Misura M1.1</t>
  </si>
  <si>
    <t>Misura M1.2</t>
  </si>
  <si>
    <t>Misura M04.03</t>
  </si>
  <si>
    <t>Misura M06.02</t>
  </si>
  <si>
    <t>Misura M06.04 (5c)</t>
  </si>
  <si>
    <t>NOTA BENE:</t>
  </si>
  <si>
    <t>non attivabili le seguenti misure: M4.3, M9</t>
  </si>
  <si>
    <t>Misura M08.6</t>
  </si>
  <si>
    <t>per la M8 è attivabile solo la M8.6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</si>
</sst>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€&quot;\ * #,##0.00_-;\-&quot;€&quot;\ * #,##0.00_-;_-&quot;€&quot;\ * &quot;-&quot;??_-;_-@_-"/>
    <numFmt numFmtId="165" formatCode="#,##0.00\ &quot;€&quot;"/>
    <numFmt numFmtId="166" formatCode="_-&quot;€ &quot;* #,##0.00_-;&quot;-€ &quot;* #,##0.00_-;_-&quot;€ &quot;* \-??_-;_-@_-"/>
    <numFmt numFmtId="167" formatCode="#,##0.00_ ;\-#,##0.00\ "/>
    <numFmt numFmtId="168" formatCode="0.0%"/>
    <numFmt numFmtId="169" formatCode="0.0"/>
  </numFmts>
  <fonts count="8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sz val="24"/>
      <color theme="1"/>
      <name val="Arial"/>
      <family val="2"/>
    </font>
    <font>
      <u/>
      <sz val="10"/>
      <color indexed="17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Symbol"/>
      <family val="1"/>
      <charset val="2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b/>
      <vertAlign val="superscript"/>
      <sz val="16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rgb="FFFFC000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color theme="7" tint="-0.249977111117893"/>
      <name val="Times New Roman"/>
      <family val="1"/>
    </font>
    <font>
      <sz val="10"/>
      <color rgb="FFCC9900"/>
      <name val="Times New Roman"/>
      <family val="1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indexed="17"/>
      <name val="Arial"/>
      <family val="2"/>
    </font>
    <font>
      <sz val="14"/>
      <color theme="1"/>
      <name val="Arial"/>
      <family val="2"/>
    </font>
    <font>
      <b/>
      <sz val="11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/>
    <xf numFmtId="9" fontId="27" fillId="0" borderId="0" applyFont="0" applyFill="0" applyBorder="0" applyAlignment="0" applyProtection="0"/>
    <xf numFmtId="166" fontId="13" fillId="0" borderId="0" applyFill="0" applyBorder="0" applyAlignment="0" applyProtection="0"/>
    <xf numFmtId="0" fontId="13" fillId="0" borderId="0"/>
    <xf numFmtId="0" fontId="13" fillId="0" borderId="0"/>
  </cellStyleXfs>
  <cellXfs count="646">
    <xf numFmtId="0" fontId="0" fillId="0" borderId="0" xfId="0"/>
    <xf numFmtId="0" fontId="10" fillId="2" borderId="1" xfId="0" applyFont="1" applyFill="1" applyBorder="1" applyAlignment="1" applyProtection="1">
      <alignment horizontal="left" vertical="top"/>
      <protection locked="0"/>
    </xf>
    <xf numFmtId="14" fontId="10" fillId="2" borderId="1" xfId="0" applyNumberFormat="1" applyFont="1" applyFill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left" vertical="top"/>
      <protection locked="0"/>
    </xf>
    <xf numFmtId="165" fontId="10" fillId="2" borderId="1" xfId="0" applyNumberFormat="1" applyFont="1" applyFill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1" xfId="0" quotePrefix="1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0" fillId="0" borderId="1" xfId="0" quotePrefix="1" applyFont="1" applyBorder="1" applyAlignment="1" applyProtection="1">
      <alignment horizontal="left" vertical="center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top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top"/>
    </xf>
    <xf numFmtId="0" fontId="0" fillId="0" borderId="0" xfId="0" applyProtection="1"/>
    <xf numFmtId="0" fontId="10" fillId="2" borderId="1" xfId="0" applyFont="1" applyFill="1" applyBorder="1" applyAlignment="1" applyProtection="1">
      <alignment horizontal="left" vertical="top"/>
    </xf>
    <xf numFmtId="0" fontId="22" fillId="0" borderId="0" xfId="0" applyFont="1" applyProtection="1"/>
    <xf numFmtId="0" fontId="1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indent="1"/>
    </xf>
    <xf numFmtId="0" fontId="13" fillId="0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wrapText="1" indent="1"/>
    </xf>
    <xf numFmtId="0" fontId="16" fillId="0" borderId="1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indent="1"/>
    </xf>
    <xf numFmtId="0" fontId="13" fillId="0" borderId="2" xfId="0" applyFont="1" applyFill="1" applyBorder="1" applyAlignment="1" applyProtection="1">
      <alignment horizontal="left" vertical="center"/>
    </xf>
    <xf numFmtId="0" fontId="17" fillId="4" borderId="5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165" fontId="7" fillId="4" borderId="0" xfId="0" applyNumberFormat="1" applyFont="1" applyFill="1" applyBorder="1" applyAlignment="1" applyProtection="1">
      <alignment horizontal="left" vertical="center"/>
    </xf>
    <xf numFmtId="0" fontId="10" fillId="4" borderId="0" xfId="0" applyFont="1" applyFill="1" applyAlignment="1" applyProtection="1">
      <alignment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21" fillId="0" borderId="0" xfId="0" quotePrefix="1" applyFont="1" applyProtection="1"/>
    <xf numFmtId="0" fontId="21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8" fillId="0" borderId="0" xfId="0" applyFont="1" applyProtection="1"/>
    <xf numFmtId="0" fontId="10" fillId="0" borderId="0" xfId="0" applyFont="1" applyFill="1" applyBorder="1" applyAlignment="1" applyProtection="1">
      <alignment horizontal="right" vertical="top"/>
    </xf>
    <xf numFmtId="0" fontId="7" fillId="0" borderId="0" xfId="0" applyFont="1" applyProtection="1"/>
    <xf numFmtId="0" fontId="10" fillId="0" borderId="0" xfId="0" quotePrefix="1" applyFont="1" applyFill="1" applyBorder="1" applyAlignment="1" applyProtection="1">
      <alignment horizontal="right" vertical="top"/>
    </xf>
    <xf numFmtId="0" fontId="15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/>
    </xf>
    <xf numFmtId="0" fontId="20" fillId="0" borderId="0" xfId="0" applyFont="1" applyProtection="1"/>
    <xf numFmtId="0" fontId="16" fillId="0" borderId="0" xfId="0" applyFont="1" applyAlignment="1" applyProtection="1">
      <alignment horizontal="right" vertical="center"/>
    </xf>
    <xf numFmtId="0" fontId="15" fillId="2" borderId="1" xfId="0" quotePrefix="1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4" fillId="0" borderId="0" xfId="1" applyFont="1" applyBorder="1" applyProtection="1"/>
    <xf numFmtId="0" fontId="15" fillId="0" borderId="0" xfId="0" applyFont="1" applyFill="1" applyBorder="1" applyAlignment="1" applyProtection="1"/>
    <xf numFmtId="0" fontId="15" fillId="0" borderId="0" xfId="0" applyFont="1" applyFill="1" applyBorder="1" applyProtection="1"/>
    <xf numFmtId="0" fontId="10" fillId="0" borderId="0" xfId="0" applyFont="1" applyFill="1" applyBorder="1" applyProtection="1"/>
    <xf numFmtId="0" fontId="15" fillId="2" borderId="5" xfId="0" applyFont="1" applyFill="1" applyBorder="1" applyAlignment="1" applyProtection="1"/>
    <xf numFmtId="0" fontId="10" fillId="0" borderId="0" xfId="0" applyFont="1" applyFill="1" applyProtection="1"/>
    <xf numFmtId="0" fontId="10" fillId="0" borderId="5" xfId="0" applyFont="1" applyBorder="1" applyAlignment="1" applyProtection="1"/>
    <xf numFmtId="10" fontId="10" fillId="3" borderId="6" xfId="0" applyNumberFormat="1" applyFont="1" applyFill="1" applyBorder="1" applyProtection="1"/>
    <xf numFmtId="165" fontId="10" fillId="3" borderId="1" xfId="0" applyNumberFormat="1" applyFont="1" applyFill="1" applyBorder="1" applyProtection="1"/>
    <xf numFmtId="10" fontId="10" fillId="3" borderId="1" xfId="0" applyNumberFormat="1" applyFont="1" applyFill="1" applyBorder="1" applyProtection="1"/>
    <xf numFmtId="0" fontId="7" fillId="0" borderId="0" xfId="0" applyFont="1" applyFill="1" applyAlignment="1" applyProtection="1"/>
    <xf numFmtId="165" fontId="10" fillId="0" borderId="0" xfId="0" applyNumberFormat="1" applyFont="1" applyFill="1" applyBorder="1" applyProtection="1"/>
    <xf numFmtId="0" fontId="15" fillId="2" borderId="1" xfId="0" applyFont="1" applyFill="1" applyBorder="1" applyAlignment="1" applyProtection="1">
      <alignment vertical="center"/>
    </xf>
    <xf numFmtId="165" fontId="15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Protection="1"/>
    <xf numFmtId="0" fontId="10" fillId="3" borderId="1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/>
    <xf numFmtId="10" fontId="10" fillId="3" borderId="1" xfId="0" applyNumberFormat="1" applyFont="1" applyFill="1" applyBorder="1" applyAlignment="1" applyProtection="1"/>
    <xf numFmtId="165" fontId="15" fillId="3" borderId="1" xfId="0" applyNumberFormat="1" applyFont="1" applyFill="1" applyBorder="1" applyAlignment="1" applyProtection="1">
      <alignment vertical="center"/>
    </xf>
    <xf numFmtId="10" fontId="15" fillId="3" borderId="1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 applyProtection="1"/>
    <xf numFmtId="0" fontId="20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10" fontId="10" fillId="3" borderId="6" xfId="0" applyNumberFormat="1" applyFont="1" applyFill="1" applyBorder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vertical="center"/>
    </xf>
    <xf numFmtId="10" fontId="10" fillId="3" borderId="1" xfId="0" applyNumberFormat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5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wrapText="1"/>
    </xf>
    <xf numFmtId="0" fontId="23" fillId="0" borderId="0" xfId="1" applyAlignment="1" applyProtection="1">
      <alignment horizontal="left" vertical="center"/>
    </xf>
    <xf numFmtId="0" fontId="15" fillId="0" borderId="0" xfId="0" applyFont="1" applyProtection="1"/>
    <xf numFmtId="0" fontId="24" fillId="0" borderId="0" xfId="0" applyFont="1" applyProtection="1"/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horizontal="left" vertical="top"/>
      <protection locked="0"/>
    </xf>
    <xf numFmtId="49" fontId="10" fillId="3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0" fontId="10" fillId="3" borderId="1" xfId="0" applyNumberFormat="1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23" fillId="2" borderId="1" xfId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Protection="1"/>
    <xf numFmtId="0" fontId="10" fillId="4" borderId="4" xfId="0" applyFont="1" applyFill="1" applyBorder="1" applyProtection="1"/>
    <xf numFmtId="165" fontId="7" fillId="4" borderId="5" xfId="0" applyNumberFormat="1" applyFont="1" applyFill="1" applyBorder="1" applyProtection="1"/>
    <xf numFmtId="165" fontId="10" fillId="4" borderId="3" xfId="0" applyNumberFormat="1" applyFont="1" applyFill="1" applyBorder="1" applyProtection="1"/>
    <xf numFmtId="0" fontId="7" fillId="4" borderId="5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4" borderId="4" xfId="0" applyFont="1" applyFill="1" applyBorder="1" applyAlignment="1" applyProtection="1"/>
    <xf numFmtId="165" fontId="7" fillId="4" borderId="5" xfId="0" applyNumberFormat="1" applyFont="1" applyFill="1" applyBorder="1" applyAlignment="1" applyProtection="1">
      <alignment vertical="center"/>
    </xf>
    <xf numFmtId="165" fontId="10" fillId="4" borderId="3" xfId="0" applyNumberFormat="1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/>
    </xf>
    <xf numFmtId="165" fontId="10" fillId="2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wrapText="1"/>
    </xf>
    <xf numFmtId="0" fontId="14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23" fillId="0" borderId="0" xfId="1" applyFont="1" applyAlignment="1" applyProtection="1">
      <alignment horizontal="left" vertical="center"/>
    </xf>
    <xf numFmtId="0" fontId="5" fillId="0" borderId="0" xfId="0" applyFont="1" applyAlignment="1" applyProtection="1">
      <alignment wrapText="1"/>
    </xf>
    <xf numFmtId="4" fontId="13" fillId="11" borderId="6" xfId="3" applyNumberFormat="1" applyFont="1" applyFill="1" applyBorder="1" applyAlignment="1" applyProtection="1">
      <alignment horizontal="right" vertical="center" wrapText="1"/>
    </xf>
    <xf numFmtId="4" fontId="13" fillId="11" borderId="1" xfId="3" applyNumberFormat="1" applyFont="1" applyFill="1" applyBorder="1" applyAlignment="1" applyProtection="1">
      <alignment horizontal="right" vertical="center" wrapText="1"/>
    </xf>
    <xf numFmtId="4" fontId="12" fillId="11" borderId="1" xfId="3" applyNumberFormat="1" applyFont="1" applyFill="1" applyBorder="1" applyAlignment="1" applyProtection="1">
      <alignment horizontal="right" vertical="center" wrapText="1"/>
    </xf>
    <xf numFmtId="4" fontId="17" fillId="11" borderId="1" xfId="3" applyNumberFormat="1" applyFont="1" applyFill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horizontal="left" vertical="center"/>
    </xf>
    <xf numFmtId="165" fontId="10" fillId="0" borderId="1" xfId="0" applyNumberFormat="1" applyFont="1" applyFill="1" applyBorder="1" applyAlignment="1" applyProtection="1">
      <alignment horizontal="right" vertical="center"/>
      <protection locked="0"/>
    </xf>
    <xf numFmtId="0" fontId="37" fillId="6" borderId="1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/>
    </xf>
    <xf numFmtId="0" fontId="10" fillId="0" borderId="1" xfId="0" quotePrefix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vertical="center"/>
    </xf>
    <xf numFmtId="9" fontId="10" fillId="0" borderId="0" xfId="0" applyNumberFormat="1" applyFont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16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6" fillId="2" borderId="1" xfId="0" applyFont="1" applyFill="1" applyBorder="1" applyAlignment="1" applyProtection="1">
      <alignment horizontal="center" vertical="center" wrapText="1"/>
    </xf>
    <xf numFmtId="4" fontId="12" fillId="11" borderId="6" xfId="3" applyNumberFormat="1" applyFont="1" applyFill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65" fontId="10" fillId="3" borderId="1" xfId="0" applyNumberFormat="1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right" vertical="center"/>
    </xf>
    <xf numFmtId="0" fontId="50" fillId="0" borderId="0" xfId="0" applyFont="1" applyAlignment="1" applyProtection="1">
      <alignment vertical="center"/>
    </xf>
    <xf numFmtId="0" fontId="31" fillId="0" borderId="0" xfId="0" applyFont="1" applyProtection="1"/>
    <xf numFmtId="0" fontId="39" fillId="0" borderId="0" xfId="0" applyFont="1" applyAlignment="1" applyProtection="1"/>
    <xf numFmtId="0" fontId="31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41" fillId="0" borderId="0" xfId="0" applyFont="1" applyAlignment="1" applyProtection="1"/>
    <xf numFmtId="0" fontId="33" fillId="0" borderId="0" xfId="0" applyFont="1" applyAlignment="1" applyProtection="1">
      <alignment horizontal="right"/>
    </xf>
    <xf numFmtId="0" fontId="46" fillId="0" borderId="0" xfId="0" applyFont="1" applyAlignment="1" applyProtection="1"/>
    <xf numFmtId="0" fontId="33" fillId="0" borderId="0" xfId="0" applyFont="1" applyProtection="1"/>
    <xf numFmtId="0" fontId="42" fillId="0" borderId="0" xfId="0" applyFont="1" applyAlignment="1" applyProtection="1">
      <alignment horizontal="center" vertical="top" wrapText="1"/>
    </xf>
    <xf numFmtId="0" fontId="43" fillId="0" borderId="0" xfId="0" applyFont="1" applyAlignment="1" applyProtection="1">
      <alignment horizontal="center" vertical="top" wrapText="1"/>
    </xf>
    <xf numFmtId="0" fontId="46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/>
    </xf>
    <xf numFmtId="0" fontId="47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40" fillId="0" borderId="0" xfId="0" applyFont="1" applyAlignment="1" applyProtection="1"/>
    <xf numFmtId="0" fontId="44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center" wrapText="1"/>
    </xf>
    <xf numFmtId="0" fontId="45" fillId="0" borderId="0" xfId="0" applyFont="1" applyBorder="1" applyAlignment="1" applyProtection="1">
      <alignment horizontal="left" vertical="top" wrapText="1" indent="1"/>
    </xf>
    <xf numFmtId="0" fontId="30" fillId="0" borderId="0" xfId="0" applyFont="1" applyAlignment="1" applyProtection="1"/>
    <xf numFmtId="0" fontId="33" fillId="0" borderId="0" xfId="0" applyFont="1" applyBorder="1" applyAlignment="1" applyProtection="1">
      <alignment vertical="top" wrapText="1"/>
    </xf>
    <xf numFmtId="0" fontId="30" fillId="0" borderId="0" xfId="0" applyFont="1" applyBorder="1" applyAlignment="1" applyProtection="1">
      <alignment horizontal="justify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0" borderId="1" xfId="0" quotePrefix="1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quotePrefix="1" applyFont="1" applyAlignment="1" applyProtection="1"/>
    <xf numFmtId="0" fontId="0" fillId="0" borderId="0" xfId="0" applyAlignment="1" applyProtection="1"/>
    <xf numFmtId="0" fontId="29" fillId="7" borderId="1" xfId="0" applyFont="1" applyFill="1" applyBorder="1" applyAlignment="1" applyProtection="1">
      <alignment horizontal="justify" wrapText="1"/>
    </xf>
    <xf numFmtId="0" fontId="28" fillId="7" borderId="1" xfId="0" applyFont="1" applyFill="1" applyBorder="1" applyAlignment="1" applyProtection="1">
      <alignment vertical="top" wrapText="1"/>
    </xf>
    <xf numFmtId="0" fontId="38" fillId="7" borderId="1" xfId="0" applyFont="1" applyFill="1" applyBorder="1" applyAlignment="1" applyProtection="1">
      <alignment horizontal="justify" wrapText="1"/>
    </xf>
    <xf numFmtId="0" fontId="34" fillId="7" borderId="1" xfId="0" applyFont="1" applyFill="1" applyBorder="1" applyAlignment="1" applyProtection="1">
      <alignment vertical="top" wrapText="1"/>
    </xf>
    <xf numFmtId="0" fontId="10" fillId="6" borderId="0" xfId="0" applyFont="1" applyFill="1" applyBorder="1" applyAlignment="1" applyProtection="1">
      <alignment horizontal="left" vertical="top" wrapText="1"/>
    </xf>
    <xf numFmtId="0" fontId="15" fillId="0" borderId="17" xfId="0" quotePrefix="1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10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7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 applyProtection="1">
      <alignment horizontal="center" vertical="center"/>
    </xf>
    <xf numFmtId="14" fontId="1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4" fontId="7" fillId="0" borderId="1" xfId="0" quotePrefix="1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5" fontId="10" fillId="0" borderId="1" xfId="0" applyNumberFormat="1" applyFont="1" applyFill="1" applyBorder="1" applyProtection="1"/>
    <xf numFmtId="0" fontId="10" fillId="0" borderId="1" xfId="0" applyFont="1" applyBorder="1" applyAlignment="1" applyProtection="1">
      <alignment horizontal="left" wrapText="1"/>
    </xf>
    <xf numFmtId="0" fontId="12" fillId="10" borderId="1" xfId="4" applyFont="1" applyFill="1" applyBorder="1" applyAlignment="1" applyProtection="1">
      <alignment horizontal="center" vertical="center" wrapText="1"/>
    </xf>
    <xf numFmtId="4" fontId="13" fillId="0" borderId="1" xfId="4" applyNumberFormat="1" applyFont="1" applyFill="1" applyBorder="1" applyAlignment="1" applyProtection="1">
      <alignment horizontal="left" vertical="center" wrapText="1"/>
    </xf>
    <xf numFmtId="4" fontId="12" fillId="0" borderId="1" xfId="4" applyNumberFormat="1" applyFont="1" applyFill="1" applyBorder="1" applyAlignment="1" applyProtection="1">
      <alignment horizontal="right" vertical="center" wrapText="1"/>
    </xf>
    <xf numFmtId="4" fontId="17" fillId="11" borderId="1" xfId="4" applyNumberFormat="1" applyFont="1" applyFill="1" applyBorder="1" applyAlignment="1" applyProtection="1">
      <alignment horizontal="right" vertical="center" wrapText="1"/>
    </xf>
    <xf numFmtId="4" fontId="12" fillId="0" borderId="1" xfId="4" applyNumberFormat="1" applyFont="1" applyFill="1" applyBorder="1" applyAlignment="1" applyProtection="1">
      <alignment horizontal="left" vertical="center" wrapText="1"/>
    </xf>
    <xf numFmtId="4" fontId="17" fillId="3" borderId="1" xfId="3" applyNumberFormat="1" applyFont="1" applyFill="1" applyBorder="1" applyAlignment="1" applyProtection="1">
      <alignment horizontal="right" vertical="center" wrapText="1"/>
    </xf>
    <xf numFmtId="4" fontId="13" fillId="3" borderId="1" xfId="4" applyNumberFormat="1" applyFont="1" applyFill="1" applyBorder="1" applyAlignment="1" applyProtection="1">
      <alignment horizontal="right" vertical="center" wrapText="1"/>
    </xf>
    <xf numFmtId="4" fontId="17" fillId="3" borderId="1" xfId="4" applyNumberFormat="1" applyFont="1" applyFill="1" applyBorder="1" applyAlignment="1" applyProtection="1">
      <alignment horizontal="right" vertical="center" wrapText="1"/>
    </xf>
    <xf numFmtId="4" fontId="12" fillId="3" borderId="1" xfId="4" applyNumberFormat="1" applyFont="1" applyFill="1" applyBorder="1" applyAlignment="1" applyProtection="1">
      <alignment horizontal="right" vertical="center" wrapText="1"/>
    </xf>
    <xf numFmtId="0" fontId="12" fillId="10" borderId="15" xfId="4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</xf>
    <xf numFmtId="4" fontId="15" fillId="3" borderId="6" xfId="0" applyNumberFormat="1" applyFont="1" applyFill="1" applyBorder="1" applyAlignment="1" applyProtection="1">
      <alignment horizontal="right" vertical="center"/>
    </xf>
    <xf numFmtId="4" fontId="15" fillId="0" borderId="1" xfId="0" applyNumberFormat="1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right"/>
    </xf>
    <xf numFmtId="0" fontId="52" fillId="0" borderId="0" xfId="0" applyFont="1" applyBorder="1" applyAlignment="1" applyProtection="1">
      <alignment horizontal="right"/>
    </xf>
    <xf numFmtId="169" fontId="10" fillId="3" borderId="1" xfId="0" applyNumberFormat="1" applyFont="1" applyFill="1" applyBorder="1" applyAlignment="1" applyProtection="1">
      <alignment horizontal="distributed" vertical="center" wrapText="1"/>
    </xf>
    <xf numFmtId="165" fontId="7" fillId="0" borderId="6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10" fillId="0" borderId="1" xfId="0" applyNumberFormat="1" applyFont="1" applyFill="1" applyBorder="1" applyAlignment="1" applyProtection="1">
      <alignment vertical="center"/>
    </xf>
    <xf numFmtId="165" fontId="10" fillId="0" borderId="6" xfId="0" applyNumberFormat="1" applyFont="1" applyFill="1" applyBorder="1" applyAlignment="1" applyProtection="1">
      <alignment vertical="center"/>
    </xf>
    <xf numFmtId="165" fontId="10" fillId="0" borderId="6" xfId="0" applyNumberFormat="1" applyFont="1" applyFill="1" applyBorder="1" applyProtection="1"/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1" applyFont="1" applyBorder="1" applyAlignment="1" applyProtection="1">
      <alignment horizontal="left" vertical="center" wrapText="1"/>
      <protection locked="0"/>
    </xf>
    <xf numFmtId="4" fontId="13" fillId="0" borderId="4" xfId="4" applyNumberFormat="1" applyFont="1" applyFill="1" applyBorder="1" applyAlignment="1" applyProtection="1">
      <alignment vertical="center" wrapText="1"/>
      <protection locked="0"/>
    </xf>
    <xf numFmtId="4" fontId="1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11" borderId="1" xfId="3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" fontId="13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13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13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13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0" xfId="1" applyAlignment="1" applyProtection="1">
      <alignment horizontal="left" vertical="center"/>
      <protection locked="0"/>
    </xf>
    <xf numFmtId="4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0" fillId="6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" fontId="12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15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4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1" xfId="3" applyNumberFormat="1" applyFont="1" applyFill="1" applyBorder="1" applyAlignment="1" applyProtection="1">
      <alignment horizontal="center" vertical="center" wrapText="1"/>
      <protection locked="0"/>
    </xf>
    <xf numFmtId="4" fontId="1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10" borderId="1" xfId="4" applyNumberFormat="1" applyFont="1" applyFill="1" applyBorder="1" applyAlignment="1" applyProtection="1">
      <alignment vertical="center" wrapText="1"/>
      <protection locked="0"/>
    </xf>
    <xf numFmtId="4" fontId="12" fillId="15" borderId="1" xfId="4" applyNumberFormat="1" applyFont="1" applyFill="1" applyBorder="1" applyAlignment="1" applyProtection="1">
      <alignment vertical="center" wrapText="1"/>
      <protection locked="0"/>
    </xf>
    <xf numFmtId="4" fontId="12" fillId="11" borderId="1" xfId="3" applyNumberFormat="1" applyFont="1" applyFill="1" applyBorder="1" applyAlignment="1" applyProtection="1">
      <alignment horizontal="center" vertical="center" wrapText="1"/>
      <protection locked="0"/>
    </xf>
    <xf numFmtId="4" fontId="12" fillId="15" borderId="13" xfId="4" applyNumberFormat="1" applyFont="1" applyFill="1" applyBorder="1" applyAlignment="1" applyProtection="1">
      <alignment vertical="center" wrapText="1"/>
      <protection locked="0"/>
    </xf>
    <xf numFmtId="4" fontId="12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0" xfId="0" applyNumberFormat="1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vertical="center" wrapText="1"/>
      <protection locked="0"/>
    </xf>
    <xf numFmtId="4" fontId="15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5" borderId="13" xfId="4" applyNumberFormat="1" applyFont="1" applyFill="1" applyBorder="1" applyAlignment="1" applyProtection="1">
      <alignment horizontal="center" vertical="center" wrapText="1"/>
      <protection locked="0"/>
    </xf>
    <xf numFmtId="4" fontId="12" fillId="11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12" fillId="0" borderId="0" xfId="4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" fontId="13" fillId="0" borderId="0" xfId="3" applyNumberFormat="1" applyFont="1" applyFill="1" applyBorder="1" applyAlignment="1" applyProtection="1">
      <alignment vertical="center" wrapText="1"/>
      <protection locked="0"/>
    </xf>
    <xf numFmtId="4" fontId="10" fillId="6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16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" fontId="12" fillId="16" borderId="13" xfId="3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Alignment="1" applyProtection="1">
      <alignment vertical="center" wrapText="1"/>
      <protection locked="0"/>
    </xf>
    <xf numFmtId="4" fontId="36" fillId="13" borderId="0" xfId="4" applyNumberFormat="1" applyFont="1" applyFill="1" applyBorder="1" applyAlignment="1" applyProtection="1">
      <alignment vertical="center" wrapText="1"/>
      <protection locked="0"/>
    </xf>
    <xf numFmtId="4" fontId="36" fillId="13" borderId="0" xfId="4" applyNumberFormat="1" applyFont="1" applyFill="1" applyBorder="1" applyAlignment="1" applyProtection="1">
      <alignment horizontal="center" vertical="center" wrapText="1"/>
      <protection locked="0"/>
    </xf>
    <xf numFmtId="0" fontId="15" fillId="15" borderId="13" xfId="0" applyFont="1" applyFill="1" applyBorder="1" applyAlignment="1" applyProtection="1">
      <alignment vertical="center" wrapText="1"/>
      <protection locked="0"/>
    </xf>
    <xf numFmtId="4" fontId="13" fillId="16" borderId="13" xfId="3" applyNumberFormat="1" applyFont="1" applyFill="1" applyBorder="1" applyAlignment="1" applyProtection="1">
      <alignment horizontal="center" vertical="center" wrapText="1"/>
      <protection locked="0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2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8" xfId="2" applyNumberFormat="1" applyFont="1" applyFill="1" applyBorder="1" applyAlignment="1" applyProtection="1">
      <alignment vertical="center" wrapText="1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protection locked="0"/>
    </xf>
    <xf numFmtId="164" fontId="10" fillId="0" borderId="0" xfId="0" applyNumberFormat="1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0" fillId="18" borderId="1" xfId="0" applyFont="1" applyFill="1" applyBorder="1" applyAlignment="1" applyProtection="1">
      <alignment horizontal="center" vertical="center" wrapText="1"/>
      <protection locked="0"/>
    </xf>
    <xf numFmtId="164" fontId="10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39" fillId="0" borderId="0" xfId="0" applyFont="1" applyAlignment="1" applyProtection="1">
      <protection locked="0"/>
    </xf>
    <xf numFmtId="0" fontId="60" fillId="0" borderId="0" xfId="0" applyFont="1" applyProtection="1"/>
    <xf numFmtId="0" fontId="37" fillId="0" borderId="0" xfId="0" applyFont="1" applyProtection="1"/>
    <xf numFmtId="0" fontId="13" fillId="0" borderId="0" xfId="0" applyFont="1" applyProtection="1"/>
    <xf numFmtId="0" fontId="10" fillId="0" borderId="0" xfId="0" applyFont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53" fillId="0" borderId="28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0" xfId="0" applyFont="1" applyFill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2" xfId="0" applyFont="1" applyBorder="1" applyAlignment="1" applyProtection="1">
      <alignment wrapText="1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justify" wrapText="1"/>
      <protection locked="0"/>
    </xf>
    <xf numFmtId="0" fontId="15" fillId="0" borderId="31" xfId="0" applyFont="1" applyBorder="1" applyAlignment="1" applyProtection="1">
      <protection locked="0"/>
    </xf>
    <xf numFmtId="0" fontId="15" fillId="0" borderId="32" xfId="0" applyFont="1" applyBorder="1" applyAlignment="1" applyProtection="1">
      <protection locked="0"/>
    </xf>
    <xf numFmtId="0" fontId="53" fillId="0" borderId="31" xfId="0" applyFont="1" applyFill="1" applyBorder="1" applyProtection="1">
      <protection locked="0"/>
    </xf>
    <xf numFmtId="0" fontId="10" fillId="0" borderId="32" xfId="0" applyFont="1" applyFill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top" wrapText="1"/>
    </xf>
    <xf numFmtId="0" fontId="35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 vertical="top" wrapText="1"/>
    </xf>
    <xf numFmtId="0" fontId="35" fillId="0" borderId="0" xfId="0" applyFont="1" applyAlignment="1" applyProtection="1">
      <alignment horizontal="center" vertical="top" wrapText="1"/>
    </xf>
    <xf numFmtId="0" fontId="46" fillId="0" borderId="0" xfId="0" applyFont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</xf>
    <xf numFmtId="4" fontId="13" fillId="0" borderId="4" xfId="4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distributed"/>
    </xf>
    <xf numFmtId="0" fontId="15" fillId="17" borderId="3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Protection="1"/>
    <xf numFmtId="0" fontId="19" fillId="0" borderId="0" xfId="0" applyFont="1" applyAlignment="1" applyProtection="1">
      <alignment horizontal="left"/>
    </xf>
    <xf numFmtId="0" fontId="28" fillId="0" borderId="0" xfId="0" applyFont="1" applyProtection="1"/>
    <xf numFmtId="0" fontId="31" fillId="0" borderId="1" xfId="0" applyFont="1" applyBorder="1" applyProtection="1"/>
    <xf numFmtId="0" fontId="15" fillId="0" borderId="0" xfId="0" applyFont="1" applyAlignment="1" applyProtection="1">
      <alignment horizontal="right" vertical="center"/>
    </xf>
    <xf numFmtId="0" fontId="15" fillId="17" borderId="3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73" fillId="0" borderId="13" xfId="0" applyFont="1" applyBorder="1" applyAlignment="1" applyProtection="1">
      <alignment vertical="center"/>
    </xf>
    <xf numFmtId="0" fontId="73" fillId="0" borderId="0" xfId="0" applyFont="1" applyAlignment="1" applyProtection="1">
      <alignment horizontal="left" vertical="top"/>
    </xf>
    <xf numFmtId="0" fontId="73" fillId="0" borderId="0" xfId="0" applyFont="1" applyAlignment="1" applyProtection="1">
      <alignment horizontal="left" vertical="center"/>
    </xf>
    <xf numFmtId="0" fontId="73" fillId="0" borderId="0" xfId="0" applyFont="1" applyAlignment="1" applyProtection="1">
      <alignment horizontal="left"/>
    </xf>
    <xf numFmtId="0" fontId="20" fillId="0" borderId="13" xfId="0" applyFont="1" applyBorder="1" applyAlignment="1" applyProtection="1"/>
    <xf numFmtId="0" fontId="53" fillId="0" borderId="13" xfId="0" applyFont="1" applyBorder="1" applyAlignment="1" applyProtection="1"/>
    <xf numFmtId="0" fontId="31" fillId="0" borderId="0" xfId="0" applyFont="1"/>
    <xf numFmtId="0" fontId="15" fillId="0" borderId="0" xfId="0" applyFont="1" applyFill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top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20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/>
    </xf>
    <xf numFmtId="0" fontId="77" fillId="0" borderId="45" xfId="0" applyFont="1" applyBorder="1" applyAlignment="1">
      <alignment horizontal="justify" vertical="center" wrapText="1"/>
    </xf>
    <xf numFmtId="0" fontId="31" fillId="0" borderId="4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</xf>
    <xf numFmtId="0" fontId="81" fillId="0" borderId="0" xfId="1" applyFont="1" applyProtection="1"/>
    <xf numFmtId="0" fontId="53" fillId="0" borderId="0" xfId="0" applyFont="1" applyProtection="1"/>
    <xf numFmtId="0" fontId="8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justify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</xf>
    <xf numFmtId="0" fontId="51" fillId="0" borderId="0" xfId="0" quotePrefix="1" applyFont="1" applyAlignment="1" applyProtection="1">
      <alignment vertical="center"/>
    </xf>
    <xf numFmtId="0" fontId="0" fillId="0" borderId="0" xfId="0" applyFill="1" applyBorder="1"/>
    <xf numFmtId="0" fontId="0" fillId="0" borderId="0" xfId="0" applyBorder="1"/>
    <xf numFmtId="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0" xfId="0" applyNumberFormat="1" applyFont="1" applyFill="1" applyBorder="1" applyAlignment="1" applyProtection="1">
      <alignment horizontal="left" vertical="center"/>
      <protection locked="0"/>
    </xf>
    <xf numFmtId="4" fontId="13" fillId="0" borderId="18" xfId="2" applyNumberFormat="1" applyFont="1" applyFill="1" applyBorder="1" applyAlignment="1" applyProtection="1">
      <alignment vertical="center" wrapText="1"/>
      <protection locked="0"/>
    </xf>
    <xf numFmtId="4" fontId="10" fillId="0" borderId="18" xfId="0" applyNumberFormat="1" applyFont="1" applyFill="1" applyBorder="1" applyAlignment="1" applyProtection="1">
      <alignment vertical="center" wrapText="1"/>
      <protection locked="0"/>
    </xf>
    <xf numFmtId="9" fontId="10" fillId="0" borderId="19" xfId="2" applyFont="1" applyFill="1" applyBorder="1" applyAlignment="1" applyProtection="1">
      <alignment vertical="center" wrapText="1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30" fillId="0" borderId="43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/>
    <xf numFmtId="0" fontId="12" fillId="0" borderId="0" xfId="0" applyFont="1" applyFill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 wrapText="1"/>
    </xf>
    <xf numFmtId="0" fontId="40" fillId="0" borderId="0" xfId="0" applyFont="1" applyAlignment="1" applyProtection="1">
      <alignment horizontal="center"/>
    </xf>
    <xf numFmtId="0" fontId="39" fillId="0" borderId="13" xfId="0" applyFont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 vertical="top" wrapText="1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top" wrapText="1"/>
    </xf>
    <xf numFmtId="0" fontId="46" fillId="0" borderId="0" xfId="0" applyFont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/>
    </xf>
    <xf numFmtId="0" fontId="49" fillId="0" borderId="0" xfId="0" applyFont="1" applyBorder="1" applyAlignment="1" applyProtection="1">
      <alignment horizontal="left" vertical="center" wrapText="1"/>
    </xf>
    <xf numFmtId="0" fontId="3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vertical="top" wrapText="1"/>
    </xf>
    <xf numFmtId="0" fontId="66" fillId="0" borderId="0" xfId="0" applyFont="1" applyAlignment="1" applyProtection="1">
      <alignment horizontal="justify" vertical="center" wrapText="1"/>
    </xf>
    <xf numFmtId="0" fontId="28" fillId="0" borderId="0" xfId="0" applyFont="1" applyAlignment="1" applyProtection="1">
      <alignment horizontal="justify" vertical="center" wrapText="1"/>
    </xf>
    <xf numFmtId="0" fontId="28" fillId="0" borderId="0" xfId="0" quotePrefix="1" applyFont="1" applyAlignment="1" applyProtection="1">
      <alignment horizontal="justify" vertical="center" wrapText="1"/>
    </xf>
    <xf numFmtId="0" fontId="28" fillId="0" borderId="0" xfId="0" applyNumberFormat="1" applyFont="1" applyAlignment="1" applyProtection="1">
      <alignment horizontal="justify" vertical="center" wrapText="1"/>
    </xf>
    <xf numFmtId="0" fontId="28" fillId="0" borderId="0" xfId="0" applyFont="1" applyAlignment="1" applyProtection="1">
      <alignment horizontal="left" vertical="center" wrapText="1"/>
    </xf>
    <xf numFmtId="0" fontId="83" fillId="0" borderId="0" xfId="0" applyFont="1" applyAlignment="1" applyProtection="1">
      <alignment horizontal="justify" vertical="center" wrapText="1"/>
    </xf>
    <xf numFmtId="0" fontId="31" fillId="0" borderId="0" xfId="0" applyFont="1" applyFill="1" applyAlignment="1">
      <alignment horizontal="left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3" xfId="0" applyFont="1" applyBorder="1" applyAlignment="1" applyProtection="1">
      <alignment horizontal="left" vertical="top" wrapText="1"/>
    </xf>
    <xf numFmtId="0" fontId="0" fillId="0" borderId="24" xfId="0" applyBorder="1" applyProtection="1"/>
    <xf numFmtId="0" fontId="1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65" fontId="7" fillId="4" borderId="5" xfId="0" applyNumberFormat="1" applyFont="1" applyFill="1" applyBorder="1" applyAlignment="1" applyProtection="1">
      <alignment horizontal="left" vertical="center"/>
    </xf>
    <xf numFmtId="165" fontId="7" fillId="4" borderId="3" xfId="0" applyNumberFormat="1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</xf>
    <xf numFmtId="4" fontId="10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79" fillId="6" borderId="48" xfId="0" applyFont="1" applyFill="1" applyBorder="1" applyAlignment="1">
      <alignment horizontal="center" vertical="center" wrapText="1"/>
    </xf>
    <xf numFmtId="0" fontId="29" fillId="6" borderId="49" xfId="0" applyFont="1" applyFill="1" applyBorder="1" applyAlignment="1">
      <alignment horizontal="center" vertical="center" wrapText="1"/>
    </xf>
    <xf numFmtId="0" fontId="29" fillId="6" borderId="50" xfId="0" applyFont="1" applyFill="1" applyBorder="1" applyAlignment="1">
      <alignment horizontal="center" vertical="center" wrapText="1"/>
    </xf>
    <xf numFmtId="0" fontId="79" fillId="6" borderId="41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29" fillId="6" borderId="42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" fontId="55" fillId="13" borderId="12" xfId="4" applyNumberFormat="1" applyFont="1" applyFill="1" applyBorder="1" applyAlignment="1" applyProtection="1">
      <alignment horizontal="left" vertical="center" wrapText="1"/>
      <protection locked="0"/>
    </xf>
    <xf numFmtId="4" fontId="55" fillId="13" borderId="0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5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3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4" xfId="4" applyNumberFormat="1" applyFont="1" applyFill="1" applyBorder="1" applyAlignment="1" applyProtection="1">
      <alignment horizontal="left" vertical="center" wrapText="1"/>
      <protection locked="0"/>
    </xf>
    <xf numFmtId="4" fontId="12" fillId="10" borderId="5" xfId="4" applyNumberFormat="1" applyFont="1" applyFill="1" applyBorder="1" applyAlignment="1" applyProtection="1">
      <alignment horizontal="center" vertical="center" wrapText="1"/>
      <protection locked="0"/>
    </xf>
    <xf numFmtId="4" fontId="12" fillId="10" borderId="3" xfId="4" applyNumberFormat="1" applyFont="1" applyFill="1" applyBorder="1" applyAlignment="1" applyProtection="1">
      <alignment horizontal="center" vertical="center" wrapText="1"/>
      <protection locked="0"/>
    </xf>
    <xf numFmtId="4" fontId="12" fillId="10" borderId="4" xfId="4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4" applyNumberFormat="1" applyFont="1" applyFill="1" applyBorder="1" applyAlignment="1" applyProtection="1">
      <alignment horizontal="left" vertical="center" wrapText="1"/>
      <protection locked="0"/>
    </xf>
    <xf numFmtId="4" fontId="55" fillId="13" borderId="8" xfId="4" applyNumberFormat="1" applyFont="1" applyFill="1" applyBorder="1" applyAlignment="1" applyProtection="1">
      <alignment horizontal="left" vertical="center" wrapText="1"/>
      <protection locked="0"/>
    </xf>
    <xf numFmtId="4" fontId="55" fillId="13" borderId="13" xfId="4" applyNumberFormat="1" applyFont="1" applyFill="1" applyBorder="1" applyAlignment="1" applyProtection="1">
      <alignment horizontal="left" vertical="center" wrapText="1"/>
      <protection locked="0"/>
    </xf>
    <xf numFmtId="4" fontId="36" fillId="13" borderId="12" xfId="4" applyNumberFormat="1" applyFont="1" applyFill="1" applyBorder="1" applyAlignment="1" applyProtection="1">
      <alignment horizontal="left" vertical="center" wrapText="1"/>
      <protection locked="0"/>
    </xf>
    <xf numFmtId="4" fontId="36" fillId="13" borderId="0" xfId="4" applyNumberFormat="1" applyFont="1" applyFill="1" applyBorder="1" applyAlignment="1" applyProtection="1">
      <alignment horizontal="left" vertical="center" wrapText="1"/>
      <protection locked="0"/>
    </xf>
    <xf numFmtId="4" fontId="13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13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4" fontId="12" fillId="8" borderId="2" xfId="4" applyNumberFormat="1" applyFont="1" applyFill="1" applyBorder="1" applyAlignment="1" applyProtection="1">
      <alignment horizontal="left" vertical="center" wrapText="1"/>
    </xf>
    <xf numFmtId="4" fontId="12" fillId="8" borderId="6" xfId="4" applyNumberFormat="1" applyFont="1" applyFill="1" applyBorder="1" applyAlignment="1" applyProtection="1">
      <alignment horizontal="left" vertical="center" wrapText="1"/>
    </xf>
    <xf numFmtId="4" fontId="17" fillId="8" borderId="2" xfId="4" applyNumberFormat="1" applyFont="1" applyFill="1" applyBorder="1" applyAlignment="1" applyProtection="1">
      <alignment horizontal="center" vertical="center" wrapText="1"/>
    </xf>
    <xf numFmtId="4" fontId="17" fillId="8" borderId="6" xfId="4" applyNumberFormat="1" applyFont="1" applyFill="1" applyBorder="1" applyAlignment="1" applyProtection="1">
      <alignment horizontal="center" vertical="center" wrapText="1"/>
    </xf>
    <xf numFmtId="4" fontId="12" fillId="8" borderId="5" xfId="4" applyNumberFormat="1" applyFont="1" applyFill="1" applyBorder="1" applyAlignment="1" applyProtection="1">
      <alignment horizontal="center" vertical="center" wrapText="1"/>
    </xf>
    <xf numFmtId="4" fontId="12" fillId="8" borderId="3" xfId="4" applyNumberFormat="1" applyFont="1" applyFill="1" applyBorder="1" applyAlignment="1" applyProtection="1">
      <alignment horizontal="center" vertical="center" wrapText="1"/>
    </xf>
    <xf numFmtId="4" fontId="12" fillId="8" borderId="4" xfId="4" applyNumberFormat="1" applyFont="1" applyFill="1" applyBorder="1" applyAlignment="1" applyProtection="1">
      <alignment horizontal="center" vertical="center" wrapText="1"/>
    </xf>
    <xf numFmtId="0" fontId="12" fillId="10" borderId="2" xfId="4" applyFont="1" applyFill="1" applyBorder="1" applyAlignment="1" applyProtection="1">
      <alignment horizontal="left" vertical="center" wrapText="1"/>
    </xf>
    <xf numFmtId="0" fontId="12" fillId="10" borderId="6" xfId="4" applyFont="1" applyFill="1" applyBorder="1" applyAlignment="1" applyProtection="1">
      <alignment horizontal="left" vertical="center" wrapText="1"/>
    </xf>
    <xf numFmtId="0" fontId="0" fillId="0" borderId="6" xfId="0" applyBorder="1" applyProtection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59" fillId="0" borderId="13" xfId="0" applyFont="1" applyBorder="1" applyAlignment="1" applyProtection="1">
      <alignment horizontal="left" vertical="center"/>
    </xf>
    <xf numFmtId="4" fontId="10" fillId="3" borderId="1" xfId="0" applyNumberFormat="1" applyFont="1" applyFill="1" applyBorder="1" applyAlignment="1" applyProtection="1">
      <alignment horizontal="distributed" vertical="center" wrapText="1"/>
    </xf>
    <xf numFmtId="0" fontId="15" fillId="2" borderId="1" xfId="0" applyFont="1" applyFill="1" applyBorder="1" applyAlignment="1" applyProtection="1">
      <alignment horizontal="distributed"/>
    </xf>
    <xf numFmtId="0" fontId="10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4" fontId="57" fillId="3" borderId="1" xfId="0" applyNumberFormat="1" applyFont="1" applyFill="1" applyBorder="1" applyAlignment="1" applyProtection="1">
      <alignment horizontal="distributed" vertical="center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4" xfId="0" applyFont="1" applyFill="1" applyBorder="1" applyAlignment="1" applyProtection="1">
      <alignment horizontal="center"/>
    </xf>
    <xf numFmtId="0" fontId="57" fillId="0" borderId="5" xfId="0" applyFont="1" applyBorder="1" applyAlignment="1" applyProtection="1">
      <alignment horizontal="right" vertical="center" wrapText="1"/>
    </xf>
    <xf numFmtId="0" fontId="0" fillId="0" borderId="3" xfId="0" applyBorder="1" applyProtection="1"/>
    <xf numFmtId="0" fontId="0" fillId="0" borderId="4" xfId="0" applyBorder="1" applyProtection="1"/>
    <xf numFmtId="0" fontId="15" fillId="3" borderId="5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10" fillId="0" borderId="4" xfId="0" applyFont="1" applyFill="1" applyBorder="1" applyAlignment="1" applyProtection="1">
      <alignment horizontal="left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59" fillId="0" borderId="31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9" fillId="0" borderId="32" xfId="0" applyFont="1" applyBorder="1" applyAlignment="1" applyProtection="1">
      <alignment horizontal="left" vertical="center"/>
      <protection locked="0"/>
    </xf>
    <xf numFmtId="0" fontId="15" fillId="17" borderId="1" xfId="0" applyFont="1" applyFill="1" applyBorder="1" applyAlignment="1" applyProtection="1">
      <alignment horizontal="center" vertical="center" wrapText="1"/>
      <protection locked="0"/>
    </xf>
    <xf numFmtId="0" fontId="15" fillId="17" borderId="3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justify" wrapText="1"/>
      <protection locked="0"/>
    </xf>
    <xf numFmtId="0" fontId="10" fillId="0" borderId="34" xfId="0" applyFont="1" applyBorder="1" applyAlignment="1" applyProtection="1">
      <alignment horizontal="center" vertical="justify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/>
      <protection locked="0"/>
    </xf>
    <xf numFmtId="0" fontId="15" fillId="0" borderId="36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32" xfId="0" applyFont="1" applyBorder="1" applyAlignment="1" applyProtection="1">
      <alignment horizontal="left" wrapText="1"/>
      <protection locked="0"/>
    </xf>
    <xf numFmtId="0" fontId="15" fillId="17" borderId="33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wrapText="1"/>
      <protection locked="0"/>
    </xf>
    <xf numFmtId="0" fontId="10" fillId="0" borderId="19" xfId="0" applyFont="1" applyBorder="1" applyAlignment="1" applyProtection="1">
      <alignment horizontal="left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10" fillId="0" borderId="20" xfId="0" applyFont="1" applyBorder="1" applyAlignment="1" applyProtection="1">
      <alignment horizontal="left" wrapText="1"/>
      <protection locked="0"/>
    </xf>
    <xf numFmtId="0" fontId="10" fillId="0" borderId="21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left" wrapText="1"/>
      <protection locked="0"/>
    </xf>
    <xf numFmtId="0" fontId="0" fillId="0" borderId="53" xfId="0" applyFill="1" applyBorder="1" applyAlignment="1">
      <alignment horizontal="left" vertical="top" wrapText="1"/>
    </xf>
    <xf numFmtId="0" fontId="0" fillId="0" borderId="54" xfId="0" applyFill="1" applyBorder="1" applyAlignment="1">
      <alignment horizontal="left" vertical="top" wrapText="1"/>
    </xf>
    <xf numFmtId="0" fontId="0" fillId="0" borderId="55" xfId="0" applyFill="1" applyBorder="1" applyAlignment="1">
      <alignment horizontal="left" vertical="top" wrapText="1"/>
    </xf>
    <xf numFmtId="0" fontId="0" fillId="0" borderId="5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0" fillId="0" borderId="58" xfId="0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top" wrapText="1"/>
    </xf>
    <xf numFmtId="0" fontId="0" fillId="0" borderId="60" xfId="0" applyFill="1" applyBorder="1" applyAlignment="1">
      <alignment horizontal="left" vertical="top" wrapText="1"/>
    </xf>
  </cellXfs>
  <cellStyles count="6">
    <cellStyle name="Collegamento ipertestuale" xfId="1" builtinId="8" customBuiltin="1"/>
    <cellStyle name="Euro" xfId="3"/>
    <cellStyle name="Normale" xfId="0" builtinId="0"/>
    <cellStyle name="Normale 2" xfId="4"/>
    <cellStyle name="Normale 3" xfId="5"/>
    <cellStyle name="Percentuale" xfId="2" builtinId="5"/>
  </cellStyles>
  <dxfs count="9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93"/>
      <tableStyleElement type="headerRow" dxfId="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476437</xdr:colOff>
      <xdr:row>2</xdr:row>
      <xdr:rowOff>133350</xdr:rowOff>
    </xdr:from>
    <xdr:to>
      <xdr:col>8</xdr:col>
      <xdr:colOff>609600</xdr:colOff>
      <xdr:row>6</xdr:row>
      <xdr:rowOff>123825</xdr:rowOff>
    </xdr:to>
    <xdr:pic>
      <xdr:nvPicPr>
        <xdr:cNvPr id="2" name="Immagine 1" descr="loghu ps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637" y="533400"/>
          <a:ext cx="2876363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</xdr:row>
          <xdr:rowOff>175260</xdr:rowOff>
        </xdr:from>
        <xdr:to>
          <xdr:col>2</xdr:col>
          <xdr:colOff>579120</xdr:colOff>
          <xdr:row>6</xdr:row>
          <xdr:rowOff>160020</xdr:rowOff>
        </xdr:to>
        <xdr:sp macro="" textlink="">
          <xdr:nvSpPr>
            <xdr:cNvPr id="9217" name="Object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32139</xdr:colOff>
      <xdr:row>0</xdr:row>
      <xdr:rowOff>62536</xdr:rowOff>
    </xdr:from>
    <xdr:to>
      <xdr:col>0</xdr:col>
      <xdr:colOff>1084196</xdr:colOff>
      <xdr:row>3</xdr:row>
      <xdr:rowOff>126147</xdr:rowOff>
    </xdr:to>
    <xdr:pic>
      <xdr:nvPicPr>
        <xdr:cNvPr id="3" name="Immagine 2" descr="LogoRR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39" y="62536"/>
          <a:ext cx="1052057" cy="549386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527688</xdr:colOff>
      <xdr:row>0</xdr:row>
      <xdr:rowOff>85316</xdr:rowOff>
    </xdr:from>
    <xdr:to>
      <xdr:col>3</xdr:col>
      <xdr:colOff>595437</xdr:colOff>
      <xdr:row>3</xdr:row>
      <xdr:rowOff>130459</xdr:rowOff>
    </xdr:to>
    <xdr:pic>
      <xdr:nvPicPr>
        <xdr:cNvPr id="4" name="Immagine 3" descr="LogoUE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8888" y="85316"/>
          <a:ext cx="734499" cy="530918"/>
        </a:xfrm>
        <a:prstGeom prst="rect">
          <a:avLst/>
        </a:prstGeom>
      </xdr:spPr>
    </xdr:pic>
    <xdr:clientData/>
  </xdr:twoCellAnchor>
  <xdr:twoCellAnchor editAs="oneCell">
    <xdr:from>
      <xdr:col>5</xdr:col>
      <xdr:colOff>208308</xdr:colOff>
      <xdr:row>0</xdr:row>
      <xdr:rowOff>34952</xdr:rowOff>
    </xdr:from>
    <xdr:to>
      <xdr:col>6</xdr:col>
      <xdr:colOff>645631</xdr:colOff>
      <xdr:row>4</xdr:row>
      <xdr:rowOff>19731</xdr:rowOff>
    </xdr:to>
    <xdr:pic>
      <xdr:nvPicPr>
        <xdr:cNvPr id="5" name="Immagine 4" descr="LogoCREA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89758" y="34952"/>
          <a:ext cx="1104073" cy="632479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0</xdr:row>
      <xdr:rowOff>47625</xdr:rowOff>
    </xdr:from>
    <xdr:to>
      <xdr:col>5</xdr:col>
      <xdr:colOff>47625</xdr:colOff>
      <xdr:row>4</xdr:row>
      <xdr:rowOff>29258</xdr:rowOff>
    </xdr:to>
    <xdr:pic>
      <xdr:nvPicPr>
        <xdr:cNvPr id="6" name="Immagine 5" descr="logo_Regione_Liguria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00425" y="47625"/>
          <a:ext cx="628650" cy="629333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0</xdr:row>
      <xdr:rowOff>66675</xdr:rowOff>
    </xdr:from>
    <xdr:to>
      <xdr:col>2</xdr:col>
      <xdr:colOff>266580</xdr:colOff>
      <xdr:row>3</xdr:row>
      <xdr:rowOff>114233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66675"/>
          <a:ext cx="961905" cy="5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105</xdr:row>
      <xdr:rowOff>190500</xdr:rowOff>
    </xdr:from>
    <xdr:to>
      <xdr:col>0</xdr:col>
      <xdr:colOff>2419350</xdr:colOff>
      <xdr:row>105</xdr:row>
      <xdr:rowOff>400050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25441275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2194560</xdr:colOff>
          <xdr:row>106</xdr:row>
          <xdr:rowOff>289560</xdr:rowOff>
        </xdr:from>
        <xdr:to>
          <xdr:col>1</xdr:col>
          <xdr:colOff>38100</xdr:colOff>
          <xdr:row>106</xdr:row>
          <xdr:rowOff>579120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2202180</xdr:colOff>
          <xdr:row>107</xdr:row>
          <xdr:rowOff>99060</xdr:rowOff>
        </xdr:from>
        <xdr:to>
          <xdr:col>1</xdr:col>
          <xdr:colOff>38100</xdr:colOff>
          <xdr:row>107</xdr:row>
          <xdr:rowOff>312420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2202180</xdr:colOff>
          <xdr:row>108</xdr:row>
          <xdr:rowOff>45720</xdr:rowOff>
        </xdr:from>
        <xdr:to>
          <xdr:col>1</xdr:col>
          <xdr:colOff>38100</xdr:colOff>
          <xdr:row>108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171450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8107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686925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</xdr:col>
      <xdr:colOff>0</xdr:colOff>
      <xdr:row>2</xdr:row>
      <xdr:rowOff>171450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686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</xdr:col>
      <xdr:colOff>1666875</xdr:colOff>
      <xdr:row>15</xdr:row>
      <xdr:rowOff>0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382125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1666875</xdr:colOff>
      <xdr:row>15</xdr:row>
      <xdr:rowOff>0</xdr:rowOff>
    </xdr:from>
    <xdr:ext cx="184731" cy="264560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382125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1666875</xdr:colOff>
      <xdr:row>15</xdr:row>
      <xdr:rowOff>0</xdr:rowOff>
    </xdr:from>
    <xdr:ext cx="184731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055370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0</xdr:col>
      <xdr:colOff>1666875</xdr:colOff>
      <xdr:row>5</xdr:row>
      <xdr:rowOff>171450</xdr:rowOff>
    </xdr:from>
    <xdr:ext cx="184731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98202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1666875</xdr:colOff>
      <xdr:row>2</xdr:row>
      <xdr:rowOff>171450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84486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</xdr:col>
      <xdr:colOff>1666875</xdr:colOff>
      <xdr:row>18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/>
      </xdr:nvSpPr>
      <xdr:spPr>
        <a:xfrm>
          <a:off x="844867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/>
  <dimension ref="A1:U39"/>
  <sheetViews>
    <sheetView topLeftCell="A19" zoomScaleNormal="100" workbookViewId="0"/>
  </sheetViews>
  <sheetFormatPr defaultColWidth="9" defaultRowHeight="15.6" x14ac:dyDescent="0.3"/>
  <cols>
    <col min="1" max="16384" width="9" style="42"/>
  </cols>
  <sheetData>
    <row r="1" spans="1:21" x14ac:dyDescent="0.3">
      <c r="A1" s="213"/>
      <c r="B1" s="213"/>
      <c r="C1" s="213"/>
      <c r="D1" s="213"/>
      <c r="E1" s="213"/>
      <c r="F1" s="213"/>
      <c r="G1" s="213"/>
      <c r="H1" s="357" t="s">
        <v>1114</v>
      </c>
      <c r="I1" s="214"/>
      <c r="J1" s="214"/>
    </row>
    <row r="2" spans="1:21" x14ac:dyDescent="0.3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21" x14ac:dyDescent="0.3">
      <c r="A3" s="213"/>
      <c r="B3" s="213"/>
      <c r="C3" s="213"/>
      <c r="D3" s="213"/>
      <c r="E3" s="213"/>
      <c r="F3" s="213"/>
      <c r="G3" s="213"/>
      <c r="H3" s="213"/>
      <c r="I3" s="213"/>
      <c r="J3" s="213"/>
    </row>
    <row r="4" spans="1:21" ht="22.8" x14ac:dyDescent="0.3">
      <c r="A4" s="213"/>
      <c r="B4" s="213"/>
      <c r="C4" s="379"/>
      <c r="D4" s="213"/>
      <c r="E4" s="379"/>
      <c r="F4" s="213"/>
      <c r="G4" s="213"/>
      <c r="H4" s="213"/>
      <c r="I4" s="213"/>
      <c r="J4" s="213"/>
    </row>
    <row r="5" spans="1:21" x14ac:dyDescent="0.3">
      <c r="A5" s="213"/>
      <c r="B5" s="213"/>
      <c r="C5" s="213"/>
      <c r="D5" s="213"/>
      <c r="E5" s="213"/>
      <c r="F5" s="213"/>
      <c r="G5" s="213"/>
      <c r="H5" s="213"/>
      <c r="I5" s="213"/>
      <c r="J5" s="213"/>
    </row>
    <row r="6" spans="1:21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</row>
    <row r="7" spans="1:21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</row>
    <row r="8" spans="1:21" ht="15.75" customHeight="1" x14ac:dyDescent="0.3">
      <c r="A8" s="213"/>
      <c r="B8" s="377"/>
      <c r="C8" s="215"/>
      <c r="D8" s="471"/>
      <c r="E8" s="471"/>
      <c r="F8" s="471"/>
      <c r="G8" s="215"/>
      <c r="H8" s="216"/>
      <c r="I8" s="216"/>
      <c r="J8" s="216"/>
    </row>
    <row r="9" spans="1:21" ht="17.399999999999999" x14ac:dyDescent="0.3">
      <c r="A9" s="473" t="s">
        <v>923</v>
      </c>
      <c r="B9" s="473"/>
      <c r="C9" s="473"/>
      <c r="D9" s="473"/>
      <c r="E9" s="473"/>
      <c r="F9" s="473"/>
      <c r="G9" s="473"/>
      <c r="H9" s="473"/>
      <c r="I9" s="473"/>
      <c r="J9" s="213"/>
    </row>
    <row r="10" spans="1:21" ht="20.399999999999999" x14ac:dyDescent="0.35">
      <c r="A10" s="472" t="s">
        <v>1112</v>
      </c>
      <c r="B10" s="472"/>
      <c r="C10" s="472"/>
      <c r="D10" s="472"/>
      <c r="E10" s="472"/>
      <c r="F10" s="472"/>
      <c r="G10" s="472"/>
      <c r="H10" s="472"/>
      <c r="I10" s="472"/>
      <c r="J10" s="217"/>
      <c r="Q10" s="218"/>
    </row>
    <row r="11" spans="1:21" ht="20.399999999999999" x14ac:dyDescent="0.35">
      <c r="J11" s="219"/>
      <c r="Q11" s="220"/>
    </row>
    <row r="12" spans="1:21" ht="20.399999999999999" x14ac:dyDescent="0.35">
      <c r="A12" s="473" t="s">
        <v>861</v>
      </c>
      <c r="B12" s="473"/>
      <c r="C12" s="473"/>
      <c r="D12" s="473"/>
      <c r="E12" s="473"/>
      <c r="F12" s="473"/>
      <c r="G12" s="473"/>
      <c r="H12" s="473"/>
      <c r="I12" s="473"/>
      <c r="J12" s="219"/>
      <c r="Q12" s="221"/>
      <c r="R12" s="465"/>
      <c r="S12" s="474"/>
      <c r="T12" s="465"/>
      <c r="U12" s="222"/>
    </row>
    <row r="13" spans="1:21" ht="22.8" x14ac:dyDescent="0.3">
      <c r="A13" s="466" t="s">
        <v>1115</v>
      </c>
      <c r="B13" s="466"/>
      <c r="C13" s="466"/>
      <c r="D13" s="466"/>
      <c r="E13" s="466"/>
      <c r="F13" s="466"/>
      <c r="G13" s="466"/>
      <c r="H13" s="466"/>
      <c r="I13" s="466"/>
      <c r="J13" s="223"/>
      <c r="Q13" s="380"/>
      <c r="R13" s="465"/>
      <c r="S13" s="474"/>
      <c r="T13" s="465"/>
      <c r="U13" s="380"/>
    </row>
    <row r="14" spans="1:21" ht="22.8" x14ac:dyDescent="0.3">
      <c r="A14" s="381"/>
      <c r="B14" s="381"/>
      <c r="C14" s="381"/>
      <c r="D14" s="381"/>
      <c r="E14" s="381"/>
      <c r="F14" s="381"/>
      <c r="G14" s="381"/>
      <c r="H14" s="381"/>
      <c r="I14" s="381"/>
      <c r="J14" s="223"/>
      <c r="Q14" s="380"/>
      <c r="R14" s="379"/>
      <c r="S14" s="380"/>
      <c r="T14" s="379"/>
      <c r="U14" s="380"/>
    </row>
    <row r="15" spans="1:21" x14ac:dyDescent="0.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Q15" s="224"/>
    </row>
    <row r="16" spans="1:21" ht="48.75" customHeight="1" x14ac:dyDescent="0.3">
      <c r="A16" s="467" t="s">
        <v>857</v>
      </c>
      <c r="B16" s="467"/>
      <c r="C16" s="468"/>
      <c r="D16" s="468"/>
      <c r="E16" s="468"/>
      <c r="F16" s="468"/>
      <c r="G16" s="468"/>
      <c r="H16" s="468"/>
      <c r="I16" s="468"/>
      <c r="J16" s="225"/>
      <c r="M16" s="470"/>
      <c r="N16" s="470"/>
      <c r="O16" s="470"/>
      <c r="P16" s="470"/>
      <c r="Q16" s="470"/>
      <c r="R16" s="470"/>
      <c r="S16" s="470"/>
      <c r="T16" s="470"/>
      <c r="U16" s="470"/>
    </row>
    <row r="17" spans="1:19" ht="18" x14ac:dyDescent="0.3">
      <c r="A17" s="382"/>
      <c r="B17" s="382"/>
      <c r="C17" s="226"/>
      <c r="D17" s="226"/>
      <c r="E17" s="226"/>
      <c r="F17" s="226"/>
      <c r="G17" s="226"/>
      <c r="H17" s="226"/>
      <c r="I17" s="226"/>
      <c r="J17" s="225"/>
      <c r="Q17" s="378"/>
    </row>
    <row r="18" spans="1:19" ht="18" x14ac:dyDescent="0.3">
      <c r="A18" s="382"/>
      <c r="B18" s="382"/>
      <c r="C18" s="226"/>
      <c r="D18" s="226"/>
      <c r="E18" s="226"/>
      <c r="F18" s="226"/>
      <c r="G18" s="226"/>
      <c r="H18" s="226"/>
      <c r="I18" s="226"/>
      <c r="J18" s="225"/>
      <c r="Q18" s="378"/>
    </row>
    <row r="19" spans="1:19" ht="24.6" x14ac:dyDescent="0.4">
      <c r="A19" s="469" t="s">
        <v>1099</v>
      </c>
      <c r="B19" s="469"/>
      <c r="C19" s="469"/>
      <c r="D19" s="469"/>
      <c r="E19" s="469"/>
      <c r="F19" s="469"/>
      <c r="G19" s="469"/>
      <c r="H19" s="469"/>
      <c r="I19" s="469"/>
      <c r="J19" s="213"/>
      <c r="Q19" s="378"/>
    </row>
    <row r="20" spans="1:19" ht="22.8" x14ac:dyDescent="0.4">
      <c r="A20" s="456" t="s">
        <v>858</v>
      </c>
      <c r="B20" s="456"/>
      <c r="C20" s="456"/>
      <c r="D20" s="456"/>
      <c r="E20" s="456"/>
      <c r="F20" s="456"/>
      <c r="G20" s="456"/>
      <c r="H20" s="456"/>
      <c r="I20" s="456"/>
      <c r="J20" s="227"/>
      <c r="Q20" s="228"/>
    </row>
    <row r="21" spans="1:19" ht="17.399999999999999" x14ac:dyDescent="0.3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Q21" s="378"/>
    </row>
    <row r="22" spans="1:19" ht="21.75" customHeight="1" x14ac:dyDescent="0.3">
      <c r="A22" s="400" t="s">
        <v>940</v>
      </c>
      <c r="B22" s="400"/>
      <c r="C22" s="400"/>
      <c r="D22" s="400"/>
      <c r="E22" s="400"/>
      <c r="F22" s="400"/>
      <c r="G22" s="400"/>
      <c r="H22" s="400"/>
      <c r="I22" s="401"/>
      <c r="J22" s="213"/>
      <c r="Q22" s="378"/>
    </row>
    <row r="23" spans="1:19" ht="21.75" customHeight="1" x14ac:dyDescent="0.3">
      <c r="A23" s="400" t="s">
        <v>941</v>
      </c>
      <c r="B23" s="213"/>
      <c r="C23" s="213"/>
      <c r="D23" s="213"/>
      <c r="E23" s="213"/>
      <c r="F23" s="213"/>
      <c r="G23" s="213"/>
      <c r="H23" s="213"/>
      <c r="I23" s="401"/>
      <c r="J23" s="213"/>
      <c r="P23" s="117"/>
      <c r="Q23" s="117"/>
      <c r="R23" s="117"/>
      <c r="S23" s="117"/>
    </row>
    <row r="24" spans="1:19" ht="18.75" customHeight="1" x14ac:dyDescent="0.3">
      <c r="B24" s="213"/>
      <c r="C24" s="213"/>
      <c r="E24" s="213"/>
      <c r="F24" s="213"/>
      <c r="G24" s="213"/>
      <c r="H24" s="220" t="s">
        <v>939</v>
      </c>
      <c r="J24" s="213"/>
      <c r="P24" s="117"/>
      <c r="Q24" s="117"/>
      <c r="R24" s="117"/>
      <c r="S24" s="117"/>
    </row>
    <row r="25" spans="1:19" x14ac:dyDescent="0.3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P25" s="117"/>
      <c r="Q25" s="117"/>
      <c r="R25" s="117"/>
      <c r="S25" s="117"/>
    </row>
    <row r="26" spans="1:19" x14ac:dyDescent="0.3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P26" s="117"/>
      <c r="Q26" s="117"/>
      <c r="R26" s="117"/>
      <c r="S26" s="117"/>
    </row>
    <row r="27" spans="1:19" ht="15.75" customHeight="1" x14ac:dyDescent="0.3">
      <c r="A27" s="457" t="s">
        <v>1116</v>
      </c>
      <c r="B27" s="457"/>
      <c r="C27" s="457"/>
      <c r="D27" s="457"/>
      <c r="E27" s="457"/>
      <c r="F27" s="457"/>
      <c r="G27" s="457"/>
      <c r="H27" s="457"/>
      <c r="I27" s="457"/>
      <c r="J27" s="229"/>
      <c r="P27" s="230"/>
      <c r="Q27" s="230"/>
      <c r="R27" s="230"/>
      <c r="S27" s="230"/>
    </row>
    <row r="28" spans="1:19" x14ac:dyDescent="0.3">
      <c r="A28" s="458" t="s">
        <v>859</v>
      </c>
      <c r="B28" s="458"/>
      <c r="C28" s="458"/>
      <c r="D28" s="458"/>
      <c r="E28" s="459"/>
      <c r="F28" s="460"/>
      <c r="G28" s="460"/>
      <c r="H28" s="460"/>
      <c r="I28" s="461"/>
      <c r="J28" s="213"/>
      <c r="P28" s="117"/>
      <c r="Q28" s="117"/>
      <c r="R28" s="117"/>
      <c r="S28" s="117"/>
    </row>
    <row r="29" spans="1:19" x14ac:dyDescent="0.3">
      <c r="A29" s="458" t="s">
        <v>860</v>
      </c>
      <c r="B29" s="458"/>
      <c r="C29" s="458"/>
      <c r="D29" s="458"/>
      <c r="E29" s="462"/>
      <c r="F29" s="463"/>
      <c r="G29" s="463"/>
      <c r="H29" s="463"/>
      <c r="I29" s="464"/>
      <c r="J29" s="213"/>
      <c r="P29" s="230"/>
      <c r="S29" s="230"/>
    </row>
    <row r="30" spans="1:19" x14ac:dyDescent="0.3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P30" s="117"/>
      <c r="Q30" s="117"/>
      <c r="R30" s="117"/>
      <c r="S30" s="117"/>
    </row>
    <row r="31" spans="1:19" x14ac:dyDescent="0.3">
      <c r="A31" s="231" t="s">
        <v>855</v>
      </c>
      <c r="B31" s="213"/>
      <c r="C31" s="213"/>
      <c r="D31" s="213"/>
      <c r="E31" s="213"/>
      <c r="F31" s="213"/>
      <c r="G31" s="213"/>
      <c r="H31" s="213"/>
      <c r="I31" s="213"/>
      <c r="J31" s="213"/>
      <c r="P31" s="117"/>
      <c r="Q31" s="117"/>
      <c r="R31" s="117"/>
      <c r="S31" s="117"/>
    </row>
    <row r="32" spans="1:19" ht="21" customHeight="1" x14ac:dyDescent="0.3">
      <c r="A32" s="455" t="s">
        <v>856</v>
      </c>
      <c r="B32" s="455"/>
      <c r="C32" s="455"/>
      <c r="D32" s="455"/>
      <c r="E32" s="455"/>
      <c r="F32" s="455"/>
      <c r="G32" s="455"/>
      <c r="H32" s="455"/>
      <c r="I32" s="455"/>
      <c r="J32" s="229"/>
      <c r="P32" s="230"/>
      <c r="Q32" s="230"/>
      <c r="R32" s="230"/>
      <c r="S32" s="230"/>
    </row>
    <row r="33" spans="16:19" ht="17.25" customHeight="1" x14ac:dyDescent="0.3"/>
    <row r="35" spans="16:19" x14ac:dyDescent="0.3">
      <c r="P35" s="117"/>
      <c r="Q35" s="117"/>
      <c r="R35" s="117"/>
      <c r="S35" s="117"/>
    </row>
    <row r="36" spans="16:19" x14ac:dyDescent="0.3">
      <c r="P36" s="230"/>
      <c r="Q36" s="230"/>
      <c r="R36" s="230"/>
      <c r="S36" s="230"/>
    </row>
    <row r="37" spans="16:19" x14ac:dyDescent="0.3">
      <c r="Q37" s="230"/>
      <c r="R37" s="232"/>
      <c r="S37" s="117"/>
    </row>
    <row r="38" spans="16:19" x14ac:dyDescent="0.3">
      <c r="Q38" s="233"/>
      <c r="R38" s="117"/>
      <c r="S38" s="117"/>
    </row>
    <row r="39" spans="16:19" x14ac:dyDescent="0.3">
      <c r="Q39" s="117"/>
      <c r="R39" s="117"/>
      <c r="S39" s="117"/>
    </row>
  </sheetData>
  <mergeCells count="19">
    <mergeCell ref="D8:F8"/>
    <mergeCell ref="A10:I10"/>
    <mergeCell ref="A12:I12"/>
    <mergeCell ref="R12:R13"/>
    <mergeCell ref="S12:S13"/>
    <mergeCell ref="A9:I9"/>
    <mergeCell ref="T12:T13"/>
    <mergeCell ref="A13:I13"/>
    <mergeCell ref="A16:B16"/>
    <mergeCell ref="C16:I16"/>
    <mergeCell ref="A19:I19"/>
    <mergeCell ref="M16:U16"/>
    <mergeCell ref="A32:I32"/>
    <mergeCell ref="A20:I20"/>
    <mergeCell ref="A27:I27"/>
    <mergeCell ref="A28:D28"/>
    <mergeCell ref="E28:I28"/>
    <mergeCell ref="A29:D29"/>
    <mergeCell ref="E29:I29"/>
  </mergeCells>
  <pageMargins left="0.34" right="0.3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0</xdr:col>
                <xdr:colOff>160020</xdr:colOff>
                <xdr:row>1</xdr:row>
                <xdr:rowOff>175260</xdr:rowOff>
              </from>
              <to>
                <xdr:col>2</xdr:col>
                <xdr:colOff>579120</xdr:colOff>
                <xdr:row>6</xdr:row>
                <xdr:rowOff>160020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6:K48"/>
  <sheetViews>
    <sheetView showGridLines="0" zoomScaleNormal="100" workbookViewId="0">
      <pane ySplit="6" topLeftCell="A7" activePane="bottomLeft" state="frozen"/>
      <selection pane="bottomLeft" activeCell="O27" sqref="O27"/>
    </sheetView>
  </sheetViews>
  <sheetFormatPr defaultColWidth="8.69921875" defaultRowHeight="13.2" x14ac:dyDescent="0.25"/>
  <cols>
    <col min="1" max="1" width="17.19921875" style="26" customWidth="1"/>
    <col min="2" max="7" width="8.69921875" style="26"/>
    <col min="8" max="8" width="10.59765625" style="26" customWidth="1"/>
    <col min="9" max="16384" width="8.69921875" style="26"/>
  </cols>
  <sheetData>
    <row r="6" spans="1:11" ht="21" x14ac:dyDescent="0.4">
      <c r="A6" s="74" t="s">
        <v>936</v>
      </c>
    </row>
    <row r="7" spans="1:11" ht="16.5" customHeight="1" x14ac:dyDescent="0.4">
      <c r="A7" s="74"/>
    </row>
    <row r="8" spans="1:11" ht="13.8" x14ac:dyDescent="0.25">
      <c r="A8" s="480" t="s">
        <v>1102</v>
      </c>
      <c r="B8" s="480"/>
      <c r="C8" s="480"/>
      <c r="D8" s="480"/>
      <c r="E8" s="480"/>
      <c r="F8" s="480"/>
      <c r="G8" s="480"/>
      <c r="H8" s="480"/>
    </row>
    <row r="9" spans="1:11" ht="26.25" customHeight="1" x14ac:dyDescent="0.25">
      <c r="A9" s="476" t="s">
        <v>924</v>
      </c>
      <c r="B9" s="476"/>
      <c r="C9" s="476"/>
      <c r="D9" s="476"/>
      <c r="E9" s="476"/>
      <c r="F9" s="476"/>
      <c r="G9" s="476"/>
      <c r="H9" s="476"/>
    </row>
    <row r="10" spans="1:11" x14ac:dyDescent="0.25">
      <c r="A10" s="476" t="s">
        <v>928</v>
      </c>
      <c r="B10" s="476"/>
      <c r="C10" s="476"/>
      <c r="D10" s="476"/>
      <c r="E10" s="476"/>
      <c r="F10" s="476"/>
      <c r="G10" s="476"/>
      <c r="H10" s="476"/>
    </row>
    <row r="11" spans="1:11" x14ac:dyDescent="0.25">
      <c r="A11" s="477" t="s">
        <v>967</v>
      </c>
      <c r="B11" s="477"/>
      <c r="C11" s="477"/>
      <c r="D11" s="477"/>
      <c r="E11" s="477"/>
      <c r="F11" s="477"/>
      <c r="G11" s="477"/>
      <c r="H11" s="477"/>
    </row>
    <row r="12" spans="1:11" x14ac:dyDescent="0.25">
      <c r="A12" s="477" t="s">
        <v>968</v>
      </c>
      <c r="B12" s="477"/>
      <c r="C12" s="477"/>
      <c r="D12" s="477"/>
      <c r="E12" s="477"/>
      <c r="F12" s="477"/>
      <c r="G12" s="477"/>
      <c r="H12" s="477"/>
    </row>
    <row r="13" spans="1:11" x14ac:dyDescent="0.25">
      <c r="A13" s="477" t="s">
        <v>969</v>
      </c>
      <c r="B13" s="477"/>
      <c r="C13" s="477"/>
      <c r="D13" s="477"/>
      <c r="E13" s="477"/>
      <c r="F13" s="477"/>
      <c r="G13" s="477"/>
      <c r="H13" s="477"/>
      <c r="K13" s="125"/>
    </row>
    <row r="14" spans="1:11" x14ac:dyDescent="0.25">
      <c r="A14" s="405"/>
      <c r="B14" s="406"/>
      <c r="C14" s="406"/>
      <c r="D14" s="406"/>
      <c r="E14" s="406"/>
      <c r="F14" s="406"/>
      <c r="G14" s="406"/>
      <c r="H14" s="406"/>
    </row>
    <row r="15" spans="1:11" ht="29.25" customHeight="1" x14ac:dyDescent="0.25">
      <c r="A15" s="476" t="s">
        <v>625</v>
      </c>
      <c r="B15" s="476"/>
      <c r="C15" s="476"/>
      <c r="D15" s="476"/>
      <c r="E15" s="476"/>
      <c r="F15" s="476"/>
      <c r="G15" s="476"/>
      <c r="H15" s="476"/>
    </row>
    <row r="16" spans="1:11" x14ac:dyDescent="0.25">
      <c r="A16" s="476" t="s">
        <v>626</v>
      </c>
      <c r="B16" s="476"/>
      <c r="C16" s="476"/>
      <c r="D16" s="476"/>
      <c r="E16" s="476"/>
      <c r="F16" s="476"/>
      <c r="G16" s="476"/>
      <c r="H16" s="476"/>
    </row>
    <row r="17" spans="1:8" ht="29.25" customHeight="1" x14ac:dyDescent="0.25">
      <c r="A17" s="476" t="s">
        <v>929</v>
      </c>
      <c r="B17" s="476"/>
      <c r="C17" s="476"/>
      <c r="D17" s="476"/>
      <c r="E17" s="476"/>
      <c r="F17" s="476"/>
      <c r="G17" s="476"/>
      <c r="H17" s="476"/>
    </row>
    <row r="18" spans="1:8" x14ac:dyDescent="0.25">
      <c r="A18" s="476" t="s">
        <v>678</v>
      </c>
      <c r="B18" s="476"/>
      <c r="C18" s="476"/>
      <c r="D18" s="476"/>
      <c r="E18" s="476"/>
      <c r="F18" s="476"/>
      <c r="G18" s="476"/>
      <c r="H18" s="476"/>
    </row>
    <row r="19" spans="1:8" x14ac:dyDescent="0.25">
      <c r="A19" s="476" t="s">
        <v>930</v>
      </c>
      <c r="B19" s="476"/>
      <c r="C19" s="476"/>
      <c r="D19" s="476"/>
      <c r="E19" s="476"/>
      <c r="F19" s="476"/>
      <c r="G19" s="476"/>
      <c r="H19" s="476"/>
    </row>
    <row r="20" spans="1:8" x14ac:dyDescent="0.25">
      <c r="A20" s="405"/>
      <c r="B20" s="406"/>
      <c r="C20" s="406"/>
      <c r="D20" s="406"/>
      <c r="E20" s="406"/>
      <c r="F20" s="406"/>
      <c r="G20" s="406"/>
      <c r="H20" s="406"/>
    </row>
    <row r="21" spans="1:8" ht="21.75" customHeight="1" x14ac:dyDescent="0.25">
      <c r="A21" s="476" t="s">
        <v>627</v>
      </c>
      <c r="B21" s="476"/>
      <c r="C21" s="476"/>
      <c r="D21" s="476"/>
      <c r="E21" s="476"/>
      <c r="F21" s="476"/>
      <c r="G21" s="476"/>
      <c r="H21" s="476"/>
    </row>
    <row r="22" spans="1:8" ht="13.2" customHeight="1" x14ac:dyDescent="0.25">
      <c r="A22" s="475" t="s">
        <v>970</v>
      </c>
      <c r="B22" s="475"/>
      <c r="C22" s="475"/>
      <c r="D22" s="475"/>
      <c r="E22" s="475"/>
      <c r="F22" s="475"/>
      <c r="G22" s="475"/>
      <c r="H22" s="475"/>
    </row>
    <row r="23" spans="1:8" ht="15.75" customHeight="1" x14ac:dyDescent="0.25">
      <c r="A23" s="479" t="s">
        <v>971</v>
      </c>
      <c r="B23" s="479"/>
      <c r="C23" s="479"/>
      <c r="D23" s="479"/>
      <c r="E23" s="479"/>
      <c r="F23" s="479"/>
      <c r="G23" s="479"/>
      <c r="H23" s="479"/>
    </row>
    <row r="24" spans="1:8" ht="24.75" customHeight="1" x14ac:dyDescent="0.25">
      <c r="A24" s="476" t="s">
        <v>972</v>
      </c>
      <c r="B24" s="476"/>
      <c r="C24" s="476"/>
      <c r="D24" s="476"/>
      <c r="E24" s="476"/>
      <c r="F24" s="476"/>
      <c r="G24" s="476"/>
      <c r="H24" s="476"/>
    </row>
    <row r="25" spans="1:8" ht="23.25" customHeight="1" x14ac:dyDescent="0.25">
      <c r="A25" s="476" t="s">
        <v>973</v>
      </c>
      <c r="B25" s="476"/>
      <c r="C25" s="476"/>
      <c r="D25" s="476"/>
      <c r="E25" s="476"/>
      <c r="F25" s="476"/>
      <c r="G25" s="476"/>
      <c r="H25" s="476"/>
    </row>
    <row r="26" spans="1:8" ht="39.75" customHeight="1" x14ac:dyDescent="0.25">
      <c r="A26" s="476" t="s">
        <v>989</v>
      </c>
      <c r="B26" s="476"/>
      <c r="C26" s="476"/>
      <c r="D26" s="476"/>
      <c r="E26" s="476"/>
      <c r="F26" s="476"/>
      <c r="G26" s="476"/>
      <c r="H26" s="476"/>
    </row>
    <row r="27" spans="1:8" ht="11.25" customHeight="1" x14ac:dyDescent="0.25">
      <c r="A27" s="433"/>
      <c r="B27" s="433"/>
      <c r="C27" s="433"/>
      <c r="D27" s="433"/>
      <c r="E27" s="433"/>
      <c r="F27" s="433"/>
      <c r="G27" s="433"/>
      <c r="H27" s="433"/>
    </row>
    <row r="28" spans="1:8" x14ac:dyDescent="0.25">
      <c r="A28" s="476" t="s">
        <v>622</v>
      </c>
      <c r="B28" s="476"/>
      <c r="C28" s="476"/>
      <c r="D28" s="476"/>
      <c r="E28" s="476"/>
      <c r="F28" s="476"/>
      <c r="G28" s="476"/>
      <c r="H28" s="476"/>
    </row>
    <row r="29" spans="1:8" x14ac:dyDescent="0.25">
      <c r="A29" s="476" t="s">
        <v>974</v>
      </c>
      <c r="B29" s="476"/>
      <c r="C29" s="476"/>
      <c r="D29" s="476"/>
      <c r="E29" s="476"/>
      <c r="F29" s="476"/>
      <c r="G29" s="476"/>
      <c r="H29" s="476"/>
    </row>
    <row r="30" spans="1:8" x14ac:dyDescent="0.25">
      <c r="A30" s="478" t="s">
        <v>975</v>
      </c>
      <c r="B30" s="478"/>
      <c r="C30" s="478"/>
      <c r="D30" s="478"/>
      <c r="E30" s="478"/>
      <c r="F30" s="478"/>
      <c r="G30" s="478"/>
      <c r="H30" s="478"/>
    </row>
    <row r="31" spans="1:8" x14ac:dyDescent="0.25">
      <c r="A31" s="478" t="s">
        <v>976</v>
      </c>
      <c r="B31" s="478"/>
      <c r="C31" s="478"/>
      <c r="D31" s="478"/>
      <c r="E31" s="478"/>
      <c r="F31" s="478"/>
      <c r="G31" s="478"/>
      <c r="H31" s="478"/>
    </row>
    <row r="32" spans="1:8" x14ac:dyDescent="0.25">
      <c r="A32" s="476" t="s">
        <v>977</v>
      </c>
      <c r="B32" s="476"/>
      <c r="C32" s="476"/>
      <c r="D32" s="476"/>
      <c r="E32" s="476"/>
      <c r="F32" s="476"/>
      <c r="G32" s="476"/>
      <c r="H32" s="476"/>
    </row>
    <row r="33" spans="1:8" x14ac:dyDescent="0.25">
      <c r="A33" s="476" t="s">
        <v>978</v>
      </c>
      <c r="B33" s="476"/>
      <c r="C33" s="476"/>
      <c r="D33" s="476"/>
      <c r="E33" s="476"/>
      <c r="F33" s="476"/>
      <c r="G33" s="476"/>
      <c r="H33" s="476"/>
    </row>
    <row r="34" spans="1:8" x14ac:dyDescent="0.25">
      <c r="A34" s="476" t="s">
        <v>979</v>
      </c>
      <c r="B34" s="476"/>
      <c r="C34" s="476"/>
      <c r="D34" s="476"/>
      <c r="E34" s="476"/>
      <c r="F34" s="476"/>
      <c r="G34" s="476"/>
      <c r="H34" s="476"/>
    </row>
    <row r="35" spans="1:8" x14ac:dyDescent="0.25">
      <c r="A35" s="476" t="s">
        <v>980</v>
      </c>
      <c r="B35" s="476"/>
      <c r="C35" s="476"/>
      <c r="D35" s="476"/>
      <c r="E35" s="476"/>
      <c r="F35" s="476"/>
      <c r="G35" s="476"/>
      <c r="H35" s="476"/>
    </row>
    <row r="36" spans="1:8" x14ac:dyDescent="0.25">
      <c r="A36" s="476" t="s">
        <v>981</v>
      </c>
      <c r="B36" s="476"/>
      <c r="C36" s="476"/>
      <c r="D36" s="476"/>
      <c r="E36" s="476"/>
      <c r="F36" s="476"/>
      <c r="G36" s="476"/>
      <c r="H36" s="476"/>
    </row>
    <row r="37" spans="1:8" x14ac:dyDescent="0.25">
      <c r="A37" s="476" t="s">
        <v>982</v>
      </c>
      <c r="B37" s="476"/>
      <c r="C37" s="476"/>
      <c r="D37" s="476"/>
      <c r="E37" s="476"/>
      <c r="F37" s="476"/>
      <c r="G37" s="476"/>
      <c r="H37" s="476"/>
    </row>
    <row r="38" spans="1:8" x14ac:dyDescent="0.25">
      <c r="A38" s="476" t="s">
        <v>983</v>
      </c>
      <c r="B38" s="476"/>
      <c r="C38" s="476"/>
      <c r="D38" s="476"/>
      <c r="E38" s="476"/>
      <c r="F38" s="476"/>
      <c r="G38" s="476"/>
      <c r="H38" s="476"/>
    </row>
    <row r="39" spans="1:8" ht="30" customHeight="1" x14ac:dyDescent="0.25">
      <c r="A39" s="476" t="s">
        <v>984</v>
      </c>
      <c r="B39" s="476"/>
      <c r="C39" s="476"/>
      <c r="D39" s="476"/>
      <c r="E39" s="476"/>
      <c r="F39" s="476"/>
      <c r="G39" s="476"/>
      <c r="H39" s="476"/>
    </row>
    <row r="40" spans="1:8" x14ac:dyDescent="0.25">
      <c r="A40" s="476" t="s">
        <v>985</v>
      </c>
      <c r="B40" s="476"/>
      <c r="C40" s="476"/>
      <c r="D40" s="476"/>
      <c r="E40" s="476"/>
      <c r="F40" s="476"/>
      <c r="G40" s="476"/>
      <c r="H40" s="476"/>
    </row>
    <row r="41" spans="1:8" x14ac:dyDescent="0.25">
      <c r="A41" s="476" t="s">
        <v>986</v>
      </c>
      <c r="B41" s="476"/>
      <c r="C41" s="476"/>
      <c r="D41" s="476"/>
      <c r="E41" s="476"/>
      <c r="F41" s="476"/>
      <c r="G41" s="476"/>
      <c r="H41" s="476"/>
    </row>
    <row r="42" spans="1:8" x14ac:dyDescent="0.25">
      <c r="A42" s="475" t="s">
        <v>987</v>
      </c>
      <c r="B42" s="475"/>
      <c r="C42" s="475"/>
      <c r="D42" s="475"/>
      <c r="E42" s="475"/>
      <c r="F42" s="475"/>
      <c r="G42" s="475"/>
      <c r="H42" s="475"/>
    </row>
    <row r="43" spans="1:8" x14ac:dyDescent="0.25">
      <c r="A43" s="476" t="s">
        <v>988</v>
      </c>
      <c r="B43" s="476"/>
      <c r="C43" s="476"/>
      <c r="D43" s="476"/>
      <c r="E43" s="476"/>
      <c r="F43" s="476"/>
      <c r="G43" s="476"/>
      <c r="H43" s="476"/>
    </row>
    <row r="44" spans="1:8" x14ac:dyDescent="0.25">
      <c r="A44" s="476" t="s">
        <v>1103</v>
      </c>
      <c r="B44" s="476"/>
      <c r="C44" s="476"/>
      <c r="D44" s="476"/>
      <c r="E44" s="476"/>
      <c r="F44" s="476"/>
      <c r="G44" s="476"/>
      <c r="H44" s="476"/>
    </row>
    <row r="45" spans="1:8" ht="21.75" customHeight="1" x14ac:dyDescent="0.25">
      <c r="A45" s="476" t="s">
        <v>1109</v>
      </c>
      <c r="B45" s="476"/>
      <c r="C45" s="476"/>
      <c r="D45" s="476"/>
      <c r="E45" s="476"/>
      <c r="F45" s="476"/>
      <c r="G45" s="476"/>
      <c r="H45" s="476"/>
    </row>
    <row r="46" spans="1:8" x14ac:dyDescent="0.25">
      <c r="A46" s="476" t="s">
        <v>993</v>
      </c>
      <c r="B46" s="476"/>
      <c r="C46" s="476"/>
      <c r="D46" s="476"/>
      <c r="E46" s="476"/>
      <c r="F46" s="476"/>
      <c r="G46" s="476"/>
      <c r="H46" s="476"/>
    </row>
    <row r="47" spans="1:8" x14ac:dyDescent="0.25">
      <c r="A47" s="476" t="s">
        <v>935</v>
      </c>
      <c r="B47" s="476"/>
      <c r="C47" s="476"/>
      <c r="D47" s="476"/>
      <c r="E47" s="476"/>
      <c r="F47" s="476"/>
      <c r="G47" s="476"/>
      <c r="H47" s="476"/>
    </row>
    <row r="48" spans="1:8" x14ac:dyDescent="0.25">
      <c r="A48" s="476" t="s">
        <v>1110</v>
      </c>
      <c r="B48" s="476"/>
      <c r="C48" s="476"/>
      <c r="D48" s="476"/>
      <c r="E48" s="476"/>
      <c r="F48" s="476"/>
      <c r="G48" s="476"/>
      <c r="H48" s="476"/>
    </row>
  </sheetData>
  <mergeCells count="38">
    <mergeCell ref="A8:H8"/>
    <mergeCell ref="A44:H44"/>
    <mergeCell ref="A48:H48"/>
    <mergeCell ref="A36:H36"/>
    <mergeCell ref="A37:H37"/>
    <mergeCell ref="A38:H38"/>
    <mergeCell ref="A39:H39"/>
    <mergeCell ref="A40:H40"/>
    <mergeCell ref="A41:H41"/>
    <mergeCell ref="A42:H42"/>
    <mergeCell ref="A43:H43"/>
    <mergeCell ref="A45:H45"/>
    <mergeCell ref="A46:H46"/>
    <mergeCell ref="A47:H47"/>
    <mergeCell ref="A35:H35"/>
    <mergeCell ref="A24:H24"/>
    <mergeCell ref="A31:H31"/>
    <mergeCell ref="A32:H32"/>
    <mergeCell ref="A33:H33"/>
    <mergeCell ref="A34:H34"/>
    <mergeCell ref="A23:H23"/>
    <mergeCell ref="A25:H25"/>
    <mergeCell ref="A26:H26"/>
    <mergeCell ref="A28:H28"/>
    <mergeCell ref="A29:H29"/>
    <mergeCell ref="A30:H30"/>
    <mergeCell ref="A22:H22"/>
    <mergeCell ref="A9:H9"/>
    <mergeCell ref="A10:H10"/>
    <mergeCell ref="A11:H11"/>
    <mergeCell ref="A12:H12"/>
    <mergeCell ref="A13:H13"/>
    <mergeCell ref="A15:H15"/>
    <mergeCell ref="A16:H16"/>
    <mergeCell ref="A17:H17"/>
    <mergeCell ref="A18:H18"/>
    <mergeCell ref="A19:H19"/>
    <mergeCell ref="A21:H21"/>
  </mergeCells>
  <pageMargins left="0.7" right="0.7" top="0.75" bottom="0.4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A1:C29"/>
  <sheetViews>
    <sheetView topLeftCell="A7" zoomScaleNormal="100" workbookViewId="0">
      <selection activeCell="B1" sqref="B1"/>
    </sheetView>
  </sheetViews>
  <sheetFormatPr defaultColWidth="8.69921875" defaultRowHeight="17.399999999999999" x14ac:dyDescent="0.3"/>
  <cols>
    <col min="1" max="1" width="3.59765625" style="428" bestFit="1" customWidth="1"/>
    <col min="2" max="2" width="28.3984375" style="431" customWidth="1"/>
    <col min="3" max="3" width="16.69921875" style="26" customWidth="1"/>
    <col min="4" max="16384" width="8.69921875" style="26"/>
  </cols>
  <sheetData>
    <row r="1" spans="1:3" ht="30" x14ac:dyDescent="0.5">
      <c r="B1" s="44" t="s">
        <v>672</v>
      </c>
    </row>
    <row r="2" spans="1:3" x14ac:dyDescent="0.3">
      <c r="B2" s="430"/>
      <c r="C2" s="125"/>
    </row>
    <row r="3" spans="1:3" ht="13.8" x14ac:dyDescent="0.25">
      <c r="B3" s="429" t="s">
        <v>676</v>
      </c>
    </row>
    <row r="4" spans="1:3" ht="13.8" x14ac:dyDescent="0.25">
      <c r="A4" s="428" t="s">
        <v>1081</v>
      </c>
      <c r="B4" s="429" t="s">
        <v>673</v>
      </c>
    </row>
    <row r="5" spans="1:3" ht="13.8" x14ac:dyDescent="0.25">
      <c r="A5" s="428" t="s">
        <v>1082</v>
      </c>
      <c r="B5" s="429" t="s">
        <v>620</v>
      </c>
    </row>
    <row r="6" spans="1:3" ht="13.8" x14ac:dyDescent="0.25">
      <c r="A6" s="428" t="s">
        <v>1083</v>
      </c>
      <c r="B6" s="429" t="s">
        <v>925</v>
      </c>
    </row>
    <row r="7" spans="1:3" ht="13.8" x14ac:dyDescent="0.25">
      <c r="A7" s="428" t="s">
        <v>1084</v>
      </c>
      <c r="B7" s="429" t="s">
        <v>837</v>
      </c>
    </row>
    <row r="8" spans="1:3" ht="13.8" x14ac:dyDescent="0.25">
      <c r="A8" s="428" t="s">
        <v>1085</v>
      </c>
      <c r="B8" s="429" t="s">
        <v>838</v>
      </c>
    </row>
    <row r="9" spans="1:3" ht="13.8" x14ac:dyDescent="0.25">
      <c r="A9" s="428" t="s">
        <v>1086</v>
      </c>
      <c r="B9" s="429" t="s">
        <v>715</v>
      </c>
    </row>
    <row r="10" spans="1:3" ht="13.8" x14ac:dyDescent="0.25">
      <c r="A10" s="428" t="s">
        <v>1086</v>
      </c>
      <c r="B10" s="429" t="s">
        <v>716</v>
      </c>
    </row>
    <row r="11" spans="1:3" ht="13.8" x14ac:dyDescent="0.25">
      <c r="A11" s="428" t="s">
        <v>1086</v>
      </c>
      <c r="B11" s="429" t="s">
        <v>717</v>
      </c>
    </row>
    <row r="12" spans="1:3" ht="13.8" x14ac:dyDescent="0.25">
      <c r="A12" s="428" t="s">
        <v>1086</v>
      </c>
      <c r="B12" s="429" t="s">
        <v>718</v>
      </c>
    </row>
    <row r="13" spans="1:3" ht="13.8" x14ac:dyDescent="0.25">
      <c r="A13" s="428" t="s">
        <v>1086</v>
      </c>
      <c r="B13" s="429" t="s">
        <v>719</v>
      </c>
    </row>
    <row r="14" spans="1:3" ht="13.8" x14ac:dyDescent="0.25">
      <c r="A14" s="428" t="s">
        <v>1086</v>
      </c>
      <c r="B14" s="429" t="s">
        <v>720</v>
      </c>
    </row>
    <row r="15" spans="1:3" ht="13.8" x14ac:dyDescent="0.25">
      <c r="A15" s="428" t="s">
        <v>1086</v>
      </c>
      <c r="B15" s="429" t="s">
        <v>721</v>
      </c>
    </row>
    <row r="16" spans="1:3" ht="13.8" x14ac:dyDescent="0.25">
      <c r="A16" s="428" t="s">
        <v>1086</v>
      </c>
      <c r="B16" s="429" t="s">
        <v>722</v>
      </c>
    </row>
    <row r="17" spans="1:2" ht="13.8" x14ac:dyDescent="0.25">
      <c r="A17" s="428" t="s">
        <v>1086</v>
      </c>
      <c r="B17" s="429" t="s">
        <v>723</v>
      </c>
    </row>
    <row r="18" spans="1:2" ht="13.8" x14ac:dyDescent="0.25">
      <c r="A18" s="428" t="s">
        <v>1086</v>
      </c>
      <c r="B18" s="429" t="s">
        <v>724</v>
      </c>
    </row>
    <row r="19" spans="1:2" ht="13.8" x14ac:dyDescent="0.25">
      <c r="A19" s="428" t="s">
        <v>1087</v>
      </c>
      <c r="B19" s="429" t="s">
        <v>833</v>
      </c>
    </row>
    <row r="20" spans="1:2" ht="13.8" x14ac:dyDescent="0.25">
      <c r="A20" s="428" t="s">
        <v>1088</v>
      </c>
      <c r="B20" s="429" t="s">
        <v>674</v>
      </c>
    </row>
    <row r="21" spans="1:2" ht="13.8" x14ac:dyDescent="0.25">
      <c r="A21" s="428" t="s">
        <v>1089</v>
      </c>
      <c r="B21" s="429" t="s">
        <v>926</v>
      </c>
    </row>
    <row r="22" spans="1:2" ht="13.8" x14ac:dyDescent="0.25">
      <c r="A22" s="428" t="s">
        <v>1090</v>
      </c>
      <c r="B22" s="429" t="s">
        <v>834</v>
      </c>
    </row>
    <row r="23" spans="1:2" ht="13.8" x14ac:dyDescent="0.25">
      <c r="A23" s="428" t="s">
        <v>1091</v>
      </c>
      <c r="B23" s="429" t="s">
        <v>835</v>
      </c>
    </row>
    <row r="24" spans="1:2" ht="13.8" x14ac:dyDescent="0.25">
      <c r="A24" s="428" t="s">
        <v>1092</v>
      </c>
      <c r="B24" s="429" t="s">
        <v>836</v>
      </c>
    </row>
    <row r="25" spans="1:2" ht="13.8" x14ac:dyDescent="0.25">
      <c r="A25" s="428" t="s">
        <v>1093</v>
      </c>
      <c r="B25" s="429" t="s">
        <v>927</v>
      </c>
    </row>
    <row r="26" spans="1:2" ht="13.8" x14ac:dyDescent="0.25">
      <c r="A26" s="428" t="s">
        <v>1094</v>
      </c>
      <c r="B26" s="429" t="s">
        <v>634</v>
      </c>
    </row>
    <row r="27" spans="1:2" ht="13.8" x14ac:dyDescent="0.25">
      <c r="A27" s="428" t="s">
        <v>1095</v>
      </c>
      <c r="B27" s="429" t="s">
        <v>903</v>
      </c>
    </row>
    <row r="28" spans="1:2" ht="13.8" x14ac:dyDescent="0.25">
      <c r="A28" s="428" t="s">
        <v>1096</v>
      </c>
      <c r="B28" s="429" t="s">
        <v>831</v>
      </c>
    </row>
    <row r="29" spans="1:2" ht="13.8" x14ac:dyDescent="0.25">
      <c r="A29" s="428" t="s">
        <v>1106</v>
      </c>
      <c r="B29" s="429" t="s">
        <v>1105</v>
      </c>
    </row>
  </sheetData>
  <hyperlinks>
    <hyperlink ref="B3" location="'Introduzione'!A1" display="Introduzione"/>
    <hyperlink ref="B4" location="'Info generali'!A1" display="Info generali"/>
    <hyperlink ref="B5" location="Partner!A1" display="Partenariato"/>
    <hyperlink ref="B8" location="'Esperienza Partner'!A1" display="Esperienza"/>
    <hyperlink ref="B9" location="'I1'!A1" display="I1"/>
    <hyperlink ref="B10" location="'I2'!A1" display="I2"/>
    <hyperlink ref="B11" location="'I3'!A1" display="I3"/>
    <hyperlink ref="B12" location="'I4'!A1" display="I4"/>
    <hyperlink ref="B13" location="'I5'!A1" display="I5"/>
    <hyperlink ref="B14" location="'I6'!A1" display="I6"/>
    <hyperlink ref="B15" location="'I7'!A1" display="I7"/>
    <hyperlink ref="B16" location="'I8'!A1" display="I8"/>
    <hyperlink ref="B17" location="'I9'!A1" display="I9"/>
    <hyperlink ref="B18" location="'I10'!A1" display="I10"/>
    <hyperlink ref="B19" location="'Azioni progetto'!A1" display="Azioni"/>
    <hyperlink ref="B20" location="Interazione!A1" display="Interazione"/>
    <hyperlink ref="B21" location="'Siti WEB'!A1" display="Materiali"/>
    <hyperlink ref="B28" location="Preventivi!A1" display="Preventivi"/>
    <hyperlink ref="B22" location="'M16 dettaglio costi'!A1" display="M16 dettaglio costi"/>
    <hyperlink ref="B23" location="'M16 per partner-costi'!A1" display="M16 per partner-costi"/>
    <hyperlink ref="B24" location="'M16 per partner-classi costi'!A1" display="M16 partner-classi costi"/>
    <hyperlink ref="B26" location="'Altre fonti'!A1" display="Altre fonti"/>
    <hyperlink ref="B7" location="Personale!A1" display="Personale"/>
    <hyperlink ref="B6" location="'Altri soggetti'!A1" display="Altri soggetti"/>
    <hyperlink ref="B25" location="'Altre Misure PSR'!A1" display="Altre Misure PSR"/>
    <hyperlink ref="B27" location="'Riepilogo finanziario'!A1" display="Riepilogo finanziario"/>
    <hyperlink ref="B29" location="'Informazioni integrative'!A1" display="Informazioni integrativ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4"/>
  <sheetViews>
    <sheetView zoomScaleNormal="100" workbookViewId="0">
      <pane ySplit="2" topLeftCell="A75" activePane="bottomLeft" state="frozen"/>
      <selection pane="bottomLeft" activeCell="B96" sqref="B96"/>
    </sheetView>
  </sheetViews>
  <sheetFormatPr defaultColWidth="11.19921875" defaultRowHeight="13.2" x14ac:dyDescent="0.25"/>
  <cols>
    <col min="1" max="1" width="32.3984375" style="33" customWidth="1"/>
    <col min="2" max="2" width="57.69921875" style="24" bestFit="1" customWidth="1"/>
    <col min="3" max="3" width="17.59765625" style="25" customWidth="1"/>
    <col min="4" max="4" width="11.69921875" style="25" bestFit="1" customWidth="1"/>
    <col min="5" max="5" width="11.19921875" style="26"/>
    <col min="6" max="6" width="51.3984375" style="26" customWidth="1"/>
    <col min="7" max="16384" width="11.19921875" style="26"/>
  </cols>
  <sheetData>
    <row r="1" spans="1:4" x14ac:dyDescent="0.25">
      <c r="B1" s="124" t="s">
        <v>675</v>
      </c>
    </row>
    <row r="2" spans="1:4" ht="17.399999999999999" x14ac:dyDescent="0.25">
      <c r="A2" s="408" t="s">
        <v>944</v>
      </c>
      <c r="B2" s="124"/>
    </row>
    <row r="3" spans="1:4" x14ac:dyDescent="0.25">
      <c r="A3" s="27" t="s">
        <v>12</v>
      </c>
      <c r="B3" s="1"/>
      <c r="D3" s="28"/>
    </row>
    <row r="4" spans="1:4" x14ac:dyDescent="0.25">
      <c r="A4" s="27"/>
      <c r="B4" s="5"/>
      <c r="D4" s="28"/>
    </row>
    <row r="5" spans="1:4" x14ac:dyDescent="0.25">
      <c r="A5" s="29" t="s">
        <v>637</v>
      </c>
      <c r="B5" s="2"/>
      <c r="D5" s="28"/>
    </row>
    <row r="6" spans="1:4" x14ac:dyDescent="0.25">
      <c r="A6" s="27"/>
      <c r="B6" s="5"/>
      <c r="D6" s="28"/>
    </row>
    <row r="7" spans="1:4" x14ac:dyDescent="0.25">
      <c r="A7" s="30" t="s">
        <v>623</v>
      </c>
      <c r="B7" s="1"/>
      <c r="C7" s="31"/>
      <c r="D7" s="28"/>
    </row>
    <row r="8" spans="1:4" x14ac:dyDescent="0.25">
      <c r="A8" s="29"/>
    </row>
    <row r="9" spans="1:4" x14ac:dyDescent="0.25">
      <c r="A9" s="27" t="s">
        <v>0</v>
      </c>
      <c r="B9" s="15"/>
      <c r="C9" s="25" t="str">
        <f>LEN(SUBSTITUTE(B9," ",""))&amp; " caratteri / 150"</f>
        <v>0 caratteri / 150</v>
      </c>
    </row>
    <row r="11" spans="1:4" x14ac:dyDescent="0.25">
      <c r="A11" s="27" t="s">
        <v>1</v>
      </c>
      <c r="B11" s="15"/>
      <c r="C11" s="25" t="str">
        <f>LEN(SUBSTITUTE(B11," ",""))&amp; " caratteri / 150"</f>
        <v>0 caratteri / 150</v>
      </c>
    </row>
    <row r="13" spans="1:4" x14ac:dyDescent="0.25">
      <c r="A13" s="29" t="s">
        <v>2</v>
      </c>
      <c r="B13" s="1"/>
      <c r="C13" s="25" t="str">
        <f>LEN(SUBSTITUTE(B13," ",""))&amp; " caratteri / 30"</f>
        <v>0 caratteri / 30</v>
      </c>
    </row>
    <row r="15" spans="1:4" x14ac:dyDescent="0.25">
      <c r="A15" s="29" t="s">
        <v>330</v>
      </c>
      <c r="B15" s="15" t="s">
        <v>462</v>
      </c>
    </row>
    <row r="17" spans="1:4" x14ac:dyDescent="0.25">
      <c r="A17" s="32" t="s">
        <v>322</v>
      </c>
      <c r="B17" s="1" t="s">
        <v>462</v>
      </c>
      <c r="D17" s="28"/>
    </row>
    <row r="18" spans="1:4" x14ac:dyDescent="0.25">
      <c r="B18" s="5"/>
      <c r="D18" s="28"/>
    </row>
    <row r="19" spans="1:4" x14ac:dyDescent="0.25">
      <c r="A19" s="29" t="s">
        <v>1113</v>
      </c>
    </row>
    <row r="20" spans="1:4" x14ac:dyDescent="0.25">
      <c r="A20" s="34" t="s">
        <v>669</v>
      </c>
      <c r="B20" s="2"/>
      <c r="D20" s="28"/>
    </row>
    <row r="21" spans="1:4" x14ac:dyDescent="0.25">
      <c r="A21" s="34" t="s">
        <v>670</v>
      </c>
      <c r="B21" s="2"/>
    </row>
    <row r="22" spans="1:4" x14ac:dyDescent="0.25">
      <c r="A22" s="35" t="s">
        <v>581</v>
      </c>
      <c r="B22" s="135" t="str">
        <f>IF(YEAR(B20)=1900,"",YEAR(B20))</f>
        <v/>
      </c>
      <c r="D22" s="28"/>
    </row>
    <row r="23" spans="1:4" x14ac:dyDescent="0.25">
      <c r="A23" s="35" t="s">
        <v>582</v>
      </c>
      <c r="B23" s="135" t="str">
        <f>IF(YEAR(B21)=1900,"",YEAR(B21))</f>
        <v/>
      </c>
      <c r="D23" s="28"/>
    </row>
    <row r="24" spans="1:4" x14ac:dyDescent="0.25">
      <c r="A24" s="34" t="s">
        <v>671</v>
      </c>
      <c r="B24" s="6">
        <f>IFERROR(DATEDIF(B20,B21,"M"),0)</f>
        <v>0</v>
      </c>
      <c r="C24" s="189"/>
    </row>
    <row r="26" spans="1:4" ht="26.4" x14ac:dyDescent="0.25">
      <c r="A26" s="164" t="s">
        <v>918</v>
      </c>
      <c r="B26" s="5"/>
      <c r="D26" s="26"/>
    </row>
    <row r="27" spans="1:4" x14ac:dyDescent="0.25">
      <c r="A27" s="35" t="s">
        <v>68</v>
      </c>
      <c r="B27" s="1"/>
      <c r="C27" s="25" t="str">
        <f>LEN(SUBSTITUTE(B27," ",""))&amp; " caratteri / 150"</f>
        <v>0 caratteri / 150</v>
      </c>
      <c r="D27" s="26"/>
    </row>
    <row r="28" spans="1:4" x14ac:dyDescent="0.25">
      <c r="A28" s="36" t="s">
        <v>75</v>
      </c>
      <c r="B28" s="15"/>
      <c r="D28" s="28"/>
    </row>
    <row r="29" spans="1:4" x14ac:dyDescent="0.25">
      <c r="A29" s="36" t="s">
        <v>70</v>
      </c>
      <c r="B29" s="1"/>
      <c r="D29" s="28"/>
    </row>
    <row r="30" spans="1:4" x14ac:dyDescent="0.25">
      <c r="A30" s="36" t="s">
        <v>71</v>
      </c>
      <c r="B30" s="1"/>
      <c r="D30" s="28"/>
    </row>
    <row r="31" spans="1:4" x14ac:dyDescent="0.25">
      <c r="A31" s="36" t="s">
        <v>643</v>
      </c>
      <c r="B31" s="131"/>
      <c r="D31" s="28"/>
    </row>
    <row r="32" spans="1:4" x14ac:dyDescent="0.25">
      <c r="A32" s="35" t="s">
        <v>644</v>
      </c>
      <c r="B32" s="6" t="str">
        <f>IF(CONCATENATE(B28,B29,B30,B31)&lt;&gt;"", B28&amp;" "&amp;B29&amp;" ("&amp;B30&amp;") "&amp;B31,"")</f>
        <v/>
      </c>
      <c r="C32" s="25" t="str">
        <f>LEN(SUBSTITUTE(B32," ",""))&amp; " caratteri / 150"</f>
        <v>0 caratteri / 150</v>
      </c>
      <c r="D32" s="28"/>
    </row>
    <row r="33" spans="1:4" x14ac:dyDescent="0.25">
      <c r="A33" s="35" t="s">
        <v>580</v>
      </c>
      <c r="B33" s="141"/>
      <c r="C33" s="25" t="str">
        <f>LEN(SUBSTITUTE(B33," ",""))&amp; " caratteri / 150"</f>
        <v>0 caratteri / 150</v>
      </c>
      <c r="D33" s="28"/>
    </row>
    <row r="34" spans="1:4" x14ac:dyDescent="0.25">
      <c r="A34" s="36" t="s">
        <v>642</v>
      </c>
      <c r="B34" s="141"/>
      <c r="C34" s="25" t="str">
        <f>LEN(SUBSTITUTE(B34," ",""))&amp; " caratteri / 150"</f>
        <v>0 caratteri / 150</v>
      </c>
      <c r="D34" s="37"/>
    </row>
    <row r="35" spans="1:4" x14ac:dyDescent="0.25">
      <c r="A35" s="35" t="s">
        <v>72</v>
      </c>
      <c r="B35" s="131"/>
      <c r="C35" s="25" t="str">
        <f>LEN(SUBSTITUTE(B35," ",""))&amp; " caratteri / 150"</f>
        <v>0 caratteri / 150</v>
      </c>
      <c r="D35" s="28"/>
    </row>
    <row r="37" spans="1:4" x14ac:dyDescent="0.25">
      <c r="A37" s="164" t="s">
        <v>994</v>
      </c>
      <c r="B37" s="1"/>
    </row>
    <row r="38" spans="1:4" x14ac:dyDescent="0.25">
      <c r="A38" s="29"/>
    </row>
    <row r="39" spans="1:4" x14ac:dyDescent="0.25">
      <c r="A39" s="29" t="s">
        <v>456</v>
      </c>
      <c r="B39" s="1"/>
    </row>
    <row r="40" spans="1:4" x14ac:dyDescent="0.25">
      <c r="B40" s="7"/>
      <c r="C40" s="31"/>
    </row>
    <row r="42" spans="1:4" x14ac:dyDescent="0.25">
      <c r="A42" s="27" t="s">
        <v>13</v>
      </c>
    </row>
    <row r="43" spans="1:4" x14ac:dyDescent="0.25">
      <c r="A43" s="36" t="s">
        <v>487</v>
      </c>
      <c r="B43" s="43" t="s">
        <v>491</v>
      </c>
    </row>
    <row r="44" spans="1:4" x14ac:dyDescent="0.25">
      <c r="A44" s="36" t="s">
        <v>488</v>
      </c>
      <c r="B44" s="43" t="s">
        <v>499</v>
      </c>
      <c r="C44" s="31"/>
      <c r="D44" s="28"/>
    </row>
    <row r="45" spans="1:4" x14ac:dyDescent="0.25">
      <c r="A45" s="36" t="s">
        <v>489</v>
      </c>
      <c r="B45" s="1" t="s">
        <v>462</v>
      </c>
      <c r="C45" s="31"/>
      <c r="D45" s="28"/>
    </row>
    <row r="46" spans="1:4" x14ac:dyDescent="0.25">
      <c r="A46" s="36" t="s">
        <v>490</v>
      </c>
      <c r="B46" s="1" t="s">
        <v>462</v>
      </c>
      <c r="C46" s="37" t="s">
        <v>483</v>
      </c>
    </row>
    <row r="47" spans="1:4" x14ac:dyDescent="0.25">
      <c r="A47" s="36" t="s">
        <v>490</v>
      </c>
      <c r="B47" s="1" t="s">
        <v>462</v>
      </c>
      <c r="C47" s="37" t="s">
        <v>483</v>
      </c>
    </row>
    <row r="48" spans="1:4" x14ac:dyDescent="0.25">
      <c r="A48" s="29"/>
    </row>
    <row r="49" spans="1:12" x14ac:dyDescent="0.25">
      <c r="A49" s="27" t="s">
        <v>331</v>
      </c>
      <c r="B49" s="8"/>
      <c r="D49" s="28"/>
    </row>
    <row r="50" spans="1:12" x14ac:dyDescent="0.25"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A51" s="29" t="s">
        <v>632</v>
      </c>
    </row>
    <row r="52" spans="1:12" x14ac:dyDescent="0.25">
      <c r="A52" s="38" t="s">
        <v>633</v>
      </c>
      <c r="B52" s="1" t="s">
        <v>462</v>
      </c>
      <c r="C52" s="31"/>
      <c r="D52" s="28"/>
    </row>
    <row r="53" spans="1:12" x14ac:dyDescent="0.25">
      <c r="A53" s="34" t="s">
        <v>634</v>
      </c>
      <c r="B53" s="1"/>
      <c r="D53" s="28"/>
    </row>
    <row r="54" spans="1:12" x14ac:dyDescent="0.25">
      <c r="B54" s="7"/>
      <c r="C54" s="39"/>
      <c r="D54" s="40"/>
    </row>
    <row r="55" spans="1:12" x14ac:dyDescent="0.25">
      <c r="C55" s="39"/>
      <c r="D55" s="40"/>
    </row>
    <row r="56" spans="1:12" x14ac:dyDescent="0.25">
      <c r="A56" s="27" t="s">
        <v>14</v>
      </c>
      <c r="B56" s="15"/>
      <c r="C56" s="25" t="str">
        <f>LEN(SUBSTITUTE(B56," ",""))&amp; " caratteri / 600"</f>
        <v>0 caratteri / 600</v>
      </c>
      <c r="D56" s="26"/>
    </row>
    <row r="58" spans="1:12" x14ac:dyDescent="0.25">
      <c r="A58" s="27" t="s">
        <v>15</v>
      </c>
      <c r="B58" s="15"/>
      <c r="C58" s="25" t="str">
        <f>LEN(SUBSTITUTE(B58," ",""))&amp; " caratteri / 600"</f>
        <v>0 caratteri / 600</v>
      </c>
      <c r="D58" s="28"/>
    </row>
    <row r="59" spans="1:12" x14ac:dyDescent="0.25">
      <c r="A59" s="27"/>
      <c r="D59" s="28"/>
    </row>
    <row r="60" spans="1:12" x14ac:dyDescent="0.25">
      <c r="A60" s="27" t="s">
        <v>593</v>
      </c>
    </row>
    <row r="61" spans="1:12" x14ac:dyDescent="0.25">
      <c r="A61" s="41" t="s">
        <v>583</v>
      </c>
      <c r="B61" s="15" t="s">
        <v>635</v>
      </c>
      <c r="D61" s="28"/>
    </row>
    <row r="62" spans="1:12" x14ac:dyDescent="0.25">
      <c r="A62" s="41" t="s">
        <v>584</v>
      </c>
      <c r="B62" s="15" t="s">
        <v>635</v>
      </c>
      <c r="C62" s="37" t="s">
        <v>483</v>
      </c>
    </row>
    <row r="63" spans="1:12" x14ac:dyDescent="0.25">
      <c r="A63" s="41" t="s">
        <v>585</v>
      </c>
      <c r="B63" s="15" t="s">
        <v>635</v>
      </c>
      <c r="C63" s="37" t="s">
        <v>483</v>
      </c>
    </row>
    <row r="64" spans="1:12" x14ac:dyDescent="0.25">
      <c r="A64" s="41" t="s">
        <v>586</v>
      </c>
      <c r="B64" s="15" t="s">
        <v>635</v>
      </c>
      <c r="C64" s="37" t="s">
        <v>483</v>
      </c>
    </row>
    <row r="65" spans="1:4" x14ac:dyDescent="0.25">
      <c r="A65" s="41" t="s">
        <v>587</v>
      </c>
      <c r="B65" s="15" t="s">
        <v>635</v>
      </c>
      <c r="C65" s="37" t="s">
        <v>483</v>
      </c>
    </row>
    <row r="66" spans="1:4" x14ac:dyDescent="0.25">
      <c r="A66" s="41" t="s">
        <v>588</v>
      </c>
      <c r="B66" s="15" t="s">
        <v>635</v>
      </c>
      <c r="C66" s="37" t="s">
        <v>483</v>
      </c>
    </row>
    <row r="67" spans="1:4" x14ac:dyDescent="0.25">
      <c r="A67" s="41" t="s">
        <v>589</v>
      </c>
      <c r="B67" s="15" t="s">
        <v>635</v>
      </c>
      <c r="C67" s="37" t="s">
        <v>483</v>
      </c>
    </row>
    <row r="68" spans="1:4" x14ac:dyDescent="0.25">
      <c r="A68" s="41" t="s">
        <v>590</v>
      </c>
      <c r="B68" s="15" t="s">
        <v>635</v>
      </c>
      <c r="C68" s="37" t="s">
        <v>483</v>
      </c>
    </row>
    <row r="69" spans="1:4" x14ac:dyDescent="0.25">
      <c r="A69" s="41" t="s">
        <v>591</v>
      </c>
      <c r="B69" s="15" t="s">
        <v>635</v>
      </c>
      <c r="C69" s="37" t="s">
        <v>483</v>
      </c>
    </row>
    <row r="70" spans="1:4" x14ac:dyDescent="0.25">
      <c r="A70" s="41" t="s">
        <v>592</v>
      </c>
      <c r="B70" s="15" t="s">
        <v>635</v>
      </c>
      <c r="C70" s="37" t="s">
        <v>483</v>
      </c>
    </row>
    <row r="72" spans="1:4" x14ac:dyDescent="0.25">
      <c r="A72" s="27" t="s">
        <v>594</v>
      </c>
    </row>
    <row r="73" spans="1:4" x14ac:dyDescent="0.25">
      <c r="A73" s="41" t="s">
        <v>583</v>
      </c>
      <c r="B73" s="376" t="str">
        <f>IFERROR(VLOOKUP(B61,Keywords!$A$2:$B$21,2,FALSE),"")</f>
        <v>None</v>
      </c>
      <c r="C73" s="31"/>
      <c r="D73" s="28"/>
    </row>
    <row r="74" spans="1:4" x14ac:dyDescent="0.25">
      <c r="A74" s="41" t="s">
        <v>584</v>
      </c>
      <c r="B74" s="376" t="str">
        <f>IFERROR(VLOOKUP(B62,Keywords!$A$2:$B$21,2,FALSE),"")</f>
        <v>None</v>
      </c>
      <c r="C74" s="37" t="s">
        <v>483</v>
      </c>
    </row>
    <row r="75" spans="1:4" x14ac:dyDescent="0.25">
      <c r="A75" s="41" t="s">
        <v>585</v>
      </c>
      <c r="B75" s="376" t="str">
        <f>IFERROR(VLOOKUP(B63,Keywords!$A$2:$B$21,2,FALSE),"")</f>
        <v>None</v>
      </c>
      <c r="C75" s="37" t="s">
        <v>483</v>
      </c>
    </row>
    <row r="76" spans="1:4" x14ac:dyDescent="0.25">
      <c r="A76" s="41" t="s">
        <v>586</v>
      </c>
      <c r="B76" s="376" t="str">
        <f>IFERROR(VLOOKUP(B64,Keywords!$A$2:$B$21,2,FALSE),"")</f>
        <v>None</v>
      </c>
      <c r="C76" s="37" t="s">
        <v>483</v>
      </c>
    </row>
    <row r="77" spans="1:4" x14ac:dyDescent="0.25">
      <c r="A77" s="41" t="s">
        <v>587</v>
      </c>
      <c r="B77" s="376" t="str">
        <f>IFERROR(VLOOKUP(B65,Keywords!$A$2:$B$21,2,FALSE),"")</f>
        <v>None</v>
      </c>
      <c r="C77" s="37" t="s">
        <v>483</v>
      </c>
    </row>
    <row r="78" spans="1:4" x14ac:dyDescent="0.25">
      <c r="A78" s="41" t="s">
        <v>588</v>
      </c>
      <c r="B78" s="376" t="str">
        <f>IFERROR(VLOOKUP(B66,Keywords!$A$2:$B$21,2,FALSE),"")</f>
        <v>None</v>
      </c>
      <c r="C78" s="37" t="s">
        <v>483</v>
      </c>
    </row>
    <row r="79" spans="1:4" x14ac:dyDescent="0.25">
      <c r="A79" s="41" t="s">
        <v>589</v>
      </c>
      <c r="B79" s="376" t="str">
        <f>IFERROR(VLOOKUP(B67,Keywords!$A$2:$B$21,2,FALSE),"")</f>
        <v>None</v>
      </c>
      <c r="C79" s="37" t="s">
        <v>483</v>
      </c>
    </row>
    <row r="80" spans="1:4" x14ac:dyDescent="0.25">
      <c r="A80" s="41" t="s">
        <v>590</v>
      </c>
      <c r="B80" s="376" t="str">
        <f>IFERROR(VLOOKUP(B68,Keywords!$A$2:$B$21,2,FALSE),"")</f>
        <v>None</v>
      </c>
      <c r="C80" s="37" t="s">
        <v>483</v>
      </c>
    </row>
    <row r="81" spans="1:4" x14ac:dyDescent="0.25">
      <c r="A81" s="41" t="s">
        <v>591</v>
      </c>
      <c r="B81" s="376" t="str">
        <f>IFERROR(VLOOKUP(B69,Keywords!$A$2:$B$21,2,FALSE),"")</f>
        <v>None</v>
      </c>
      <c r="C81" s="37" t="s">
        <v>483</v>
      </c>
    </row>
    <row r="82" spans="1:4" x14ac:dyDescent="0.25">
      <c r="A82" s="41" t="s">
        <v>592</v>
      </c>
      <c r="B82" s="376" t="str">
        <f>IFERROR(VLOOKUP(B70,Keywords!$A$2:$B$21,2,FALSE),"")</f>
        <v>None</v>
      </c>
      <c r="C82" s="37" t="s">
        <v>483</v>
      </c>
    </row>
    <row r="84" spans="1:4" x14ac:dyDescent="0.25">
      <c r="A84" s="27" t="s">
        <v>577</v>
      </c>
      <c r="B84" s="15"/>
      <c r="C84" s="25" t="str">
        <f>LEN(SUBSTITUTE(B84," ",""))&amp; " caratteri / 600"</f>
        <v>0 caratteri / 600</v>
      </c>
      <c r="D84" s="25" t="s">
        <v>460</v>
      </c>
    </row>
    <row r="85" spans="1:4" x14ac:dyDescent="0.25">
      <c r="A85" s="29"/>
    </row>
    <row r="86" spans="1:4" ht="26.4" x14ac:dyDescent="0.25">
      <c r="A86" s="163" t="s">
        <v>578</v>
      </c>
      <c r="B86" s="15"/>
      <c r="C86" s="25" t="str">
        <f>LEN(SUBSTITUTE(B86," ",""))&amp; " caratteri / 600"</f>
        <v>0 caratteri / 600</v>
      </c>
      <c r="D86" s="25" t="s">
        <v>460</v>
      </c>
    </row>
    <row r="88" spans="1:4" s="126" customFormat="1" ht="45" x14ac:dyDescent="0.3">
      <c r="A88" s="164" t="s">
        <v>1000</v>
      </c>
      <c r="B88" s="157"/>
      <c r="C88" s="25" t="str">
        <f>LEN(SUBSTITUTE(B88," ",""))&amp; " caratteri / 1500"</f>
        <v>0 caratteri / 1500</v>
      </c>
      <c r="D88" s="25"/>
    </row>
    <row r="89" spans="1:4" s="126" customFormat="1" ht="13.8" x14ac:dyDescent="0.3">
      <c r="A89" s="127"/>
      <c r="B89" s="128"/>
      <c r="C89" s="129"/>
      <c r="D89" s="130"/>
    </row>
    <row r="90" spans="1:4" s="126" customFormat="1" ht="26.4" x14ac:dyDescent="0.3">
      <c r="A90" s="163" t="s">
        <v>579</v>
      </c>
      <c r="B90" s="157"/>
      <c r="C90" s="25" t="str">
        <f>LEN(SUBSTITUTE(B90," ",""))&amp; " caratteri / 1500"</f>
        <v>0 caratteri / 1500</v>
      </c>
      <c r="D90" s="37" t="s">
        <v>483</v>
      </c>
    </row>
    <row r="91" spans="1:4" x14ac:dyDescent="0.25">
      <c r="A91" s="29"/>
    </row>
    <row r="92" spans="1:4" x14ac:dyDescent="0.25">
      <c r="A92" s="27" t="s">
        <v>459</v>
      </c>
      <c r="B92" s="15"/>
      <c r="C92" s="25" t="str">
        <f>LEN(SUBSTITUTE(B92," ",""))&amp; " caratteri / 1500"</f>
        <v>0 caratteri / 1500</v>
      </c>
      <c r="D92" s="37" t="s">
        <v>483</v>
      </c>
    </row>
    <row r="94" spans="1:4" x14ac:dyDescent="0.25">
      <c r="A94" s="27" t="s">
        <v>423</v>
      </c>
      <c r="B94" s="15"/>
      <c r="C94" s="25" t="str">
        <f>LEN(SUBSTITUTE(B94," ",""))&amp; " caratteri / 1500"</f>
        <v>0 caratteri / 1500</v>
      </c>
      <c r="D94" s="37" t="s">
        <v>483</v>
      </c>
    </row>
    <row r="96" spans="1:4" x14ac:dyDescent="0.25">
      <c r="A96" s="453" t="s">
        <v>750</v>
      </c>
      <c r="B96" s="166" t="s">
        <v>462</v>
      </c>
    </row>
    <row r="97" spans="1:3" x14ac:dyDescent="0.25">
      <c r="A97" s="34"/>
      <c r="B97" s="15"/>
    </row>
    <row r="99" spans="1:3" ht="58.2" x14ac:dyDescent="0.25">
      <c r="A99" s="414" t="s">
        <v>996</v>
      </c>
      <c r="B99" s="415"/>
      <c r="C99" s="39" t="str">
        <f>LEN(SUBSTITUTE(B99," ",""))&amp; " caratteri / 1500"</f>
        <v>0 caratteri / 1500</v>
      </c>
    </row>
    <row r="100" spans="1:3" x14ac:dyDescent="0.25">
      <c r="A100" s="414"/>
      <c r="B100" s="416"/>
      <c r="C100" s="39"/>
    </row>
    <row r="101" spans="1:3" ht="70.2" x14ac:dyDescent="0.25">
      <c r="A101" s="414" t="s">
        <v>998</v>
      </c>
      <c r="B101" s="415"/>
      <c r="C101" s="39" t="str">
        <f>LEN(SUBSTITUTE(B101," ",""))&amp; " caratteri / 1500"</f>
        <v>0 caratteri / 1500</v>
      </c>
    </row>
    <row r="102" spans="1:3" x14ac:dyDescent="0.25">
      <c r="A102" s="83"/>
      <c r="B102" s="417"/>
      <c r="C102" s="83"/>
    </row>
    <row r="103" spans="1:3" ht="70.2" x14ac:dyDescent="0.25">
      <c r="A103" s="414" t="s">
        <v>999</v>
      </c>
      <c r="B103" s="415"/>
      <c r="C103" s="39" t="str">
        <f>LEN(SUBSTITUTE(B103," ",""))&amp; " caratteri / 1500"</f>
        <v>0 caratteri / 1500</v>
      </c>
    </row>
    <row r="105" spans="1:3" ht="45" x14ac:dyDescent="0.25">
      <c r="A105" s="164" t="s">
        <v>995</v>
      </c>
      <c r="C105" s="165"/>
    </row>
    <row r="106" spans="1:3" ht="39.6" x14ac:dyDescent="0.25">
      <c r="B106" s="234" t="s">
        <v>757</v>
      </c>
    </row>
    <row r="107" spans="1:3" ht="66" x14ac:dyDescent="0.25">
      <c r="B107" s="234" t="s">
        <v>758</v>
      </c>
      <c r="C107" s="37"/>
    </row>
    <row r="108" spans="1:3" ht="26.4" x14ac:dyDescent="0.25">
      <c r="B108" s="234" t="s">
        <v>759</v>
      </c>
      <c r="C108" s="37"/>
    </row>
    <row r="109" spans="1:3" ht="26.4" x14ac:dyDescent="0.25">
      <c r="B109" s="234" t="s">
        <v>760</v>
      </c>
      <c r="C109" s="37"/>
    </row>
    <row r="110" spans="1:3" x14ac:dyDescent="0.25">
      <c r="A110" s="36" t="s">
        <v>762</v>
      </c>
      <c r="B110" s="8"/>
      <c r="C110" s="37" t="str">
        <f>LEN(SUBSTITUTE(B84," ",""))&amp; " caratteri / 1500"</f>
        <v>0 caratteri / 1500</v>
      </c>
    </row>
    <row r="111" spans="1:3" x14ac:dyDescent="0.25">
      <c r="C111" s="37"/>
    </row>
    <row r="112" spans="1:3" ht="78.599999999999994" x14ac:dyDescent="0.25">
      <c r="A112" s="164" t="s">
        <v>997</v>
      </c>
      <c r="B112" s="15"/>
      <c r="C112" s="25" t="str">
        <f>LEN(SUBSTITUTE(B112," ",""))&amp; " caratteri / 1500"</f>
        <v>0 caratteri / 1500</v>
      </c>
    </row>
    <row r="113" spans="1:3" x14ac:dyDescent="0.25">
      <c r="C113" s="37"/>
    </row>
    <row r="114" spans="1:3" x14ac:dyDescent="0.25">
      <c r="A114" s="29" t="s">
        <v>761</v>
      </c>
      <c r="B114" s="8" t="s">
        <v>462</v>
      </c>
    </row>
  </sheetData>
  <dataConsolidate/>
  <conditionalFormatting sqref="C86">
    <cfRule type="expression" dxfId="91" priority="453">
      <formula>LEN(SUBSTITUTE($B$86," ",""))&gt;600</formula>
    </cfRule>
  </conditionalFormatting>
  <conditionalFormatting sqref="C9">
    <cfRule type="expression" dxfId="90" priority="1178">
      <formula>LEN(SUBSTITUTE($B$9," ",""))&gt;150</formula>
    </cfRule>
  </conditionalFormatting>
  <conditionalFormatting sqref="C11">
    <cfRule type="expression" dxfId="89" priority="1179">
      <formula>LEN(SUBSTITUTE($B$11," ",""))&gt;150</formula>
    </cfRule>
  </conditionalFormatting>
  <conditionalFormatting sqref="C27">
    <cfRule type="expression" dxfId="88" priority="1180">
      <formula>LEN(SUBSTITUTE($B$27," ",""))&gt;150</formula>
    </cfRule>
  </conditionalFormatting>
  <conditionalFormatting sqref="C32">
    <cfRule type="expression" dxfId="87" priority="1181">
      <formula>LEN(SUBSTITUTE($B$32," ",""))&gt;150</formula>
    </cfRule>
  </conditionalFormatting>
  <conditionalFormatting sqref="C33">
    <cfRule type="expression" dxfId="86" priority="1182">
      <formula>LEN(SUBSTITUTE($B$33," ",""))&gt;150</formula>
    </cfRule>
  </conditionalFormatting>
  <conditionalFormatting sqref="C34">
    <cfRule type="expression" dxfId="85" priority="1183">
      <formula>LEN(SUBSTITUTE($B$34," ",""))&gt;150</formula>
    </cfRule>
  </conditionalFormatting>
  <conditionalFormatting sqref="C35">
    <cfRule type="expression" dxfId="84" priority="1184">
      <formula>LEN(SUBSTITUTE($B$35," ",""))&gt;150</formula>
    </cfRule>
  </conditionalFormatting>
  <conditionalFormatting sqref="C56">
    <cfRule type="expression" dxfId="83" priority="1185">
      <formula>LEN(SUBSTITUTE($B$56," ",""))&gt;600</formula>
    </cfRule>
  </conditionalFormatting>
  <conditionalFormatting sqref="C58">
    <cfRule type="expression" dxfId="82" priority="1186">
      <formula>LEN(SUBSTITUTE($B$58," ",""))&gt;600</formula>
    </cfRule>
  </conditionalFormatting>
  <conditionalFormatting sqref="C84">
    <cfRule type="expression" dxfId="81" priority="1187">
      <formula>LEN(SUBSTITUTE($B$84," ",""))&gt;600</formula>
    </cfRule>
  </conditionalFormatting>
  <conditionalFormatting sqref="C87">
    <cfRule type="expression" dxfId="80" priority="1188">
      <formula>LEN(SUBSTITUTE($B$87," ",""))&gt;600</formula>
    </cfRule>
  </conditionalFormatting>
  <conditionalFormatting sqref="C88">
    <cfRule type="expression" dxfId="79" priority="1189">
      <formula>LEN(SUBSTITUTE($B$88," ",""))&gt;1500</formula>
    </cfRule>
  </conditionalFormatting>
  <conditionalFormatting sqref="C90">
    <cfRule type="expression" dxfId="78" priority="1190">
      <formula>LEN(SUBSTITUTE($B$90," ",""))&gt;1500</formula>
    </cfRule>
  </conditionalFormatting>
  <conditionalFormatting sqref="C92">
    <cfRule type="expression" dxfId="77" priority="1191">
      <formula>LEN(SUBSTITUTE($B$92," ",""))&gt;1500</formula>
    </cfRule>
  </conditionalFormatting>
  <conditionalFormatting sqref="C94">
    <cfRule type="expression" dxfId="76" priority="1192">
      <formula>LEN(SUBSTITUTE($B$94," ",""))&gt;1500</formula>
    </cfRule>
  </conditionalFormatting>
  <conditionalFormatting sqref="C110">
    <cfRule type="expression" dxfId="75" priority="7">
      <formula>LEN(SUBSTITUTE($B$110," ",""))&gt;1500</formula>
    </cfRule>
  </conditionalFormatting>
  <conditionalFormatting sqref="C112">
    <cfRule type="expression" dxfId="74" priority="6">
      <formula>LEN(SUBSTITUTE($B$112," ",""))&gt;1500</formula>
    </cfRule>
  </conditionalFormatting>
  <conditionalFormatting sqref="C13">
    <cfRule type="expression" dxfId="73" priority="5">
      <formula>LEN(SUBSTITUTE($B$11," ",""))&gt;30</formula>
    </cfRule>
  </conditionalFormatting>
  <conditionalFormatting sqref="C103">
    <cfRule type="expression" dxfId="72" priority="1">
      <formula>LEN(SUBSTITUTE($B$46," ",""))&gt;1500</formula>
    </cfRule>
  </conditionalFormatting>
  <conditionalFormatting sqref="C99:C101">
    <cfRule type="expression" dxfId="71" priority="2">
      <formula>LEN(SUBSTITUTE($B$44," ",""))&gt;1500</formula>
    </cfRule>
  </conditionalFormatting>
  <dataValidations count="25">
    <dataValidation type="date" operator="greaterThan" allowBlank="1" showInputMessage="1" showErrorMessage="1" error="La data di fine deve essere maggiore della data di inizio" sqref="B21">
      <formula1>B20</formula1>
    </dataValidation>
    <dataValidation operator="lessThanOrEqual" allowBlank="1" showInputMessage="1" showErrorMessage="1" promptTitle="Max 1500 caratteri" prompt="Testo libero, es. elementi che hanno facilitato oppure ostacolato l'implementazione del risultati di progetto; suggerimenti per azioni/ricerche future, per messaggi ai consumatori, ecc." sqref="B94"/>
    <dataValidation operator="lessThanOrEqual" allowBlank="1" showInputMessage="1" showErrorMessage="1" promptTitle="Max 1500 caratteri" prompt="Informazioni aggiuntive sul progetto come richiesto da specifiche linee guida nazionali o regionali (es. ai fini del monitoraggio)" sqref="B92"/>
    <dataValidation operator="lessThanOrEqual" allowBlank="1" showInputMessage="1" showErrorMessage="1" promptTitle="Max 1.500 caratteri" prompt="Legislazione, mercati, fabbisogni di innovazione e altri fattori che sono stati all'origine del progetto, ecc." sqref="B88"/>
    <dataValidation operator="lessThanOrEqual" allowBlank="1" showInputMessage="1" showErrorMessage="1" promptTitle="Min 300 Max 600 caratteri" prompt="Indicare a quali problemi/opportunità si indirizza il progetto e come vengono risolti_x000a_" sqref="B58"/>
    <dataValidation allowBlank="1" showInputMessage="1" showErrorMessage="1" prompt="Indicare eventuali altri fondi o specificare il tipo di fondo se si seleziona &quot;Altro fondo europeo&quot; o &quot;Altro fondo nazionale&quot;" sqref="B54"/>
    <dataValidation operator="lessThanOrEqual" allowBlank="1" showInputMessage="1" showErrorMessage="1" promptTitle="Min 300 Max 600 caratteri" prompt="Indicare verso quali problemi/opportunità si indirizza il progetto e come vengono risolti_x000a_" sqref="B56"/>
    <dataValidation allowBlank="1" showInputMessage="1" showErrorMessage="1" prompt="Specificare la forma giuridica se si seleziona &quot;Altra forma giuridica&quot;" sqref="B40"/>
    <dataValidation operator="lessThanOrEqual" allowBlank="1" showInputMessage="1" showErrorMessage="1" promptTitle="Max 600 caratteri" prompt="Breve sintesi delle attività del progetto_x000a_" sqref="B84 B86"/>
    <dataValidation allowBlank="1" showInputMessage="1" showErrorMessage="1" prompt="Max 150 caratteri" sqref="B32:B35 B27"/>
    <dataValidation operator="lessThanOrEqual" allowBlank="1" showInputMessage="1" showErrorMessage="1" promptTitle="Max 1500 caratteri" prompt="Legislazione, mercati, fabbisogni di innovazione e altri fattori che sono stati all'origine del progetto, ecc." sqref="B90"/>
    <dataValidation type="date" operator="greaterThan" allowBlank="1" showInputMessage="1" showErrorMessage="1" sqref="B18">
      <formula1>#REF!</formula1>
    </dataValidation>
    <dataValidation operator="lessThanOrEqual" allowBlank="1" showInputMessage="1" showErrorMessage="1" prompt="Max 150 caratteri" sqref="B11 B9"/>
    <dataValidation allowBlank="1" showInputMessage="1" showErrorMessage="1" prompt="Data di inserimento delle informazioni relative al progetto all'interno di questo template" sqref="B5"/>
    <dataValidation allowBlank="1" showInputMessage="1" showErrorMessage="1" prompt="Persona o organizzazione responsabile dell'inserimento dei dati" sqref="B3"/>
    <dataValidation allowBlank="1" showInputMessage="1" showErrorMessage="1" promptTitle="A cura dell'Autorità di Gestione" prompt="Codice unico assegnato al progetto del GO dal sistema SFC (System for Fund Management in the European Union)" sqref="B7"/>
    <dataValidation allowBlank="1" showInputMessage="1" showErrorMessage="1" promptTitle="Max 1500 caratteri" prompt="Spiegare perchè il progetto è coerente con gli obiettivi selezionati del PEI" sqref="B110"/>
    <dataValidation operator="lessThanOrEqual" allowBlank="1" showInputMessage="1" showErrorMessage="1" promptTitle="Max 1500 caratteri." prompt="Spiegare perchè il progetto è coerente con la Focus Area e risponde ai fabbisogni del PSR. " sqref="B112"/>
    <dataValidation allowBlank="1" showInputMessage="1" showErrorMessage="1" prompt="Max 30 caratteri" sqref="B13"/>
    <dataValidation allowBlank="1" showInputMessage="1" showErrorMessage="1" prompt="Indirizzo della sede legale" sqref="B28:B31"/>
    <dataValidation allowBlank="1" showInputMessage="1" showErrorMessage="1" prompt="Costo comprensivo di tutte le quote private e pubbliche di finanziamento. Deve corrispondere al totale &quot;Costo totale del progetto (previsto)&quot; nel foglio &quot;Riepilogo finanziario&quot;" sqref="B49"/>
    <dataValidation allowBlank="1" showInputMessage="1" showErrorMessage="1" prompt="Selezionare almeno un'opzione in aggiunta alla prima opzione obbligatoria" sqref="A106:B109"/>
    <dataValidation allowBlank="1" showInputMessage="1" showErrorMessage="1" promptTitle="Max 1500 caratteri" prompt="Descrivere il contributo dell'innovazione al miglioramento della produttività o alla sostenibilità della produzione" sqref="B103"/>
    <dataValidation allowBlank="1" showInputMessage="1" showErrorMessage="1" promptTitle="Max 1500 caratteri" prompt="Descrivere la pertinenza dell'innovazione con la tematica prioritaria individuata nella M16.1" sqref="B99:B101"/>
    <dataValidation allowBlank="1" showInputMessage="1" showErrorMessage="1" prompt="Specificare la tematica se si seleziona &quot;Altri temi&quot;" sqref="B97"/>
  </dataValidations>
  <hyperlinks>
    <hyperlink ref="B1" location="Indice!A1" display="Torna all'indice"/>
  </hyperlinks>
  <pageMargins left="0.35433070866141736" right="0.23622047244094491" top="0.74803149606299213" bottom="0.74803149606299213" header="0.31496062992125984" footer="0.31496062992125984"/>
  <pageSetup paperSize="9" orientation="portrait" r:id="rId1"/>
  <headerFooter alignWithMargins="0">
    <oddFooter>&amp;R&amp;P/&amp;N</oddFooter>
  </headerFooter>
  <rowBreaks count="1" manualBreakCount="1">
    <brk id="97" max="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2194560</xdr:colOff>
                    <xdr:row>106</xdr:row>
                    <xdr:rowOff>289560</xdr:rowOff>
                  </from>
                  <to>
                    <xdr:col>1</xdr:col>
                    <xdr:colOff>38100</xdr:colOff>
                    <xdr:row>106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2202180</xdr:colOff>
                    <xdr:row>107</xdr:row>
                    <xdr:rowOff>99060</xdr:rowOff>
                  </from>
                  <to>
                    <xdr:col>1</xdr:col>
                    <xdr:colOff>38100</xdr:colOff>
                    <xdr:row>107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2202180</xdr:colOff>
                    <xdr:row>108</xdr:row>
                    <xdr:rowOff>45720</xdr:rowOff>
                  </from>
                  <to>
                    <xdr:col>1</xdr:col>
                    <xdr:colOff>38100</xdr:colOff>
                    <xdr:row>108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FA!$B$2:$B$20</xm:f>
          </x14:formula1>
          <xm:sqref>B14:B15</xm:sqref>
        </x14:dataValidation>
        <x14:dataValidation type="list" allowBlank="1" showInputMessage="1" showErrorMessage="1" prompt="Indicare se il progetto è in corso (&quot;ongoing&quot;) o completato (&quot;completed&quot;). Nel caso di progetto presentato e non ancora avviato, specificare &quot;ongoing&quot;">
          <x14:formula1>
            <xm:f>Status!$A$2:$A$4</xm:f>
          </x14:formula1>
          <xm:sqref>B17</xm:sqref>
        </x14:dataValidation>
        <x14:dataValidation type="list" allowBlank="1" showInputMessage="1" showErrorMessage="1">
          <x14:formula1>
            <xm:f>'Forma giuridica'!$A$2:$A$7</xm:f>
          </x14:formula1>
          <xm:sqref>B38:B39</xm:sqref>
        </x14:dataValidation>
        <x14:dataValidation type="list" allowBlank="1" showInputMessage="1" showErrorMessage="1">
          <x14:formula1>
            <xm:f>Regioni!$B$2:$B$109</xm:f>
          </x14:formula1>
          <xm:sqref>B45:B47</xm:sqref>
        </x14:dataValidation>
        <x14:dataValidation type="list" allowBlank="1" showInputMessage="1" showErrorMessage="1">
          <x14:formula1>
            <xm:f>Regioni!$A$2:$A$25</xm:f>
          </x14:formula1>
          <xm:sqref>B44</xm:sqref>
        </x14:dataValidation>
        <x14:dataValidation type="list" allowBlank="1" showInputMessage="1" showErrorMessage="1" prompt="Indicare se Programma di Sviluppo Rurale (&quot;Rural development programme&quot;), Programma Horizon2020 (&quot;H2020&quot;), altri fondi europei (&quot;other EU&quot;), fondi nazionali/regionali (&quot;national/regional&quot;) o fondi privati (&quot;private funds&quot;)">
          <x14:formula1>
            <xm:f>'Fonte finanziamento'!$A$2:$A$7</xm:f>
          </x14:formula1>
          <xm:sqref>B52</xm:sqref>
        </x14:dataValidation>
        <x14:dataValidation type="list" allowBlank="1" showInputMessage="1" showErrorMessage="1">
          <x14:formula1>
            <xm:f>'Fonte finanziamento'!$B$2:$B$6</xm:f>
          </x14:formula1>
          <xm:sqref>B52:B53</xm:sqref>
        </x14:dataValidation>
        <x14:dataValidation type="list" allowBlank="1" showInputMessage="1" showErrorMessage="1" prompt="Scegliere una parola chiave che sintetizzi il progetto">
          <x14:formula1>
            <xm:f>Keywords!$A$2:$A$21</xm:f>
          </x14:formula1>
          <xm:sqref>B60:B70</xm:sqref>
        </x14:dataValidation>
        <x14:dataValidation type="list" allowBlank="1" showInputMessage="1" showErrorMessage="1">
          <x14:formula1>
            <xm:f>Liguria!$A$2:$A$4</xm:f>
          </x14:formula1>
          <xm:sqref>B96</xm:sqref>
        </x14:dataValidation>
        <x14:dataValidation type="list" allowBlank="1" showInputMessage="1" showErrorMessage="1">
          <x14:formula1>
            <xm:f>Liguria!$B$2:$B$4</xm:f>
          </x14:formula1>
          <xm:sqref>B114</xm:sqref>
        </x14:dataValidation>
        <x14:dataValidation type="list" allowBlank="1" showInputMessage="1" showErrorMessage="1" prompt="Indicare se Programma di Sviluppo Rurale (&quot;Rural development programme&quot;), Programma Horizon2020 (&quot;H2020&quot;), altri fondi europei (&quot;other EU&quot;), fondi nazionali/regionali (&quot;national/regional&quot;) o fondi privati (&quot;private funds&quot;)_x000a_">
          <x14:formula1>
            <xm:f>'Fonte finanziamento'!$A$2:$A$7</xm:f>
          </x14:formula1>
          <xm:sqref>B51</xm:sqref>
        </x14:dataValidation>
        <x14:dataValidation type="list" allowBlank="1" showInputMessage="1" showErrorMessage="1" prompt="Indicare se il progetto è in corso (&quot;ongoing&quot;) o completato (&quot;completed&quot;)">
          <x14:formula1>
            <xm:f>Status!$A$2:$A$4</xm:f>
          </x14:formula1>
          <xm:sqref>B16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M44"/>
  <sheetViews>
    <sheetView zoomScaleNormal="100" workbookViewId="0">
      <pane xSplit="1" ySplit="3" topLeftCell="I10" activePane="bottomRight" state="frozen"/>
      <selection pane="topRight" activeCell="B1" sqref="B1"/>
      <selection pane="bottomLeft" activeCell="A4" sqref="A4"/>
      <selection pane="bottomRight" activeCell="I6" sqref="I6"/>
    </sheetView>
  </sheetViews>
  <sheetFormatPr defaultColWidth="11.19921875" defaultRowHeight="13.2" x14ac:dyDescent="0.25"/>
  <cols>
    <col min="1" max="1" width="31.8984375" style="47" bestFit="1" customWidth="1"/>
    <col min="2" max="10" width="29.59765625" style="46" customWidth="1"/>
    <col min="11" max="11" width="29.5" style="46" customWidth="1"/>
    <col min="12" max="13" width="29.5" style="26" customWidth="1"/>
    <col min="14" max="16384" width="11.19921875" style="26"/>
  </cols>
  <sheetData>
    <row r="1" spans="1:13" ht="21" x14ac:dyDescent="0.25">
      <c r="A1" s="45"/>
      <c r="B1" s="124" t="s">
        <v>675</v>
      </c>
    </row>
    <row r="2" spans="1:13" ht="17.399999999999999" x14ac:dyDescent="0.25">
      <c r="A2" s="409" t="s">
        <v>945</v>
      </c>
    </row>
    <row r="3" spans="1:13" ht="22.5" customHeight="1" x14ac:dyDescent="0.25">
      <c r="A3" s="389" t="s">
        <v>621</v>
      </c>
      <c r="B3" s="385" t="s">
        <v>62</v>
      </c>
      <c r="C3" s="385" t="s">
        <v>64</v>
      </c>
      <c r="D3" s="385" t="s">
        <v>65</v>
      </c>
      <c r="E3" s="385" t="s">
        <v>66</v>
      </c>
      <c r="F3" s="385" t="s">
        <v>67</v>
      </c>
      <c r="G3" s="385" t="s">
        <v>191</v>
      </c>
      <c r="H3" s="385" t="s">
        <v>192</v>
      </c>
      <c r="I3" s="385" t="s">
        <v>193</v>
      </c>
      <c r="J3" s="385" t="s">
        <v>194</v>
      </c>
      <c r="K3" s="385" t="s">
        <v>195</v>
      </c>
      <c r="L3" s="385" t="s">
        <v>463</v>
      </c>
      <c r="M3" s="385" t="s">
        <v>464</v>
      </c>
    </row>
    <row r="4" spans="1:13" x14ac:dyDescent="0.25">
      <c r="A4" s="48" t="s">
        <v>68</v>
      </c>
      <c r="B4" s="161" t="str">
        <f>IF('Info generali'!B27&lt;&gt;"",'Info generali'!B27,"")</f>
        <v/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5">
      <c r="A5" s="48" t="s">
        <v>596</v>
      </c>
      <c r="B5" s="10" t="s">
        <v>462</v>
      </c>
      <c r="C5" s="10" t="s">
        <v>462</v>
      </c>
      <c r="D5" s="10" t="s">
        <v>462</v>
      </c>
      <c r="E5" s="10" t="s">
        <v>462</v>
      </c>
      <c r="F5" s="10" t="s">
        <v>462</v>
      </c>
      <c r="G5" s="10" t="s">
        <v>462</v>
      </c>
      <c r="H5" s="10" t="s">
        <v>462</v>
      </c>
      <c r="I5" s="10" t="s">
        <v>462</v>
      </c>
      <c r="J5" s="10" t="s">
        <v>462</v>
      </c>
      <c r="K5" s="10" t="s">
        <v>462</v>
      </c>
      <c r="L5" s="10" t="s">
        <v>462</v>
      </c>
      <c r="M5" s="10" t="s">
        <v>462</v>
      </c>
    </row>
    <row r="6" spans="1:13" x14ac:dyDescent="0.25">
      <c r="A6" s="51" t="s">
        <v>597</v>
      </c>
      <c r="B6" s="9" t="s">
        <v>462</v>
      </c>
      <c r="C6" s="9" t="s">
        <v>462</v>
      </c>
      <c r="D6" s="9" t="s">
        <v>462</v>
      </c>
      <c r="E6" s="9" t="s">
        <v>462</v>
      </c>
      <c r="F6" s="9" t="s">
        <v>462</v>
      </c>
      <c r="G6" s="9" t="s">
        <v>462</v>
      </c>
      <c r="H6" s="9" t="s">
        <v>462</v>
      </c>
      <c r="I6" s="9" t="s">
        <v>462</v>
      </c>
      <c r="J6" s="9" t="s">
        <v>462</v>
      </c>
      <c r="K6" s="9" t="s">
        <v>462</v>
      </c>
      <c r="L6" s="9" t="s">
        <v>462</v>
      </c>
      <c r="M6" s="9" t="s">
        <v>462</v>
      </c>
    </row>
    <row r="7" spans="1:13" x14ac:dyDescent="0.25">
      <c r="A7" s="51" t="s">
        <v>1003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51" t="s">
        <v>69</v>
      </c>
      <c r="B8" s="9" t="s">
        <v>462</v>
      </c>
      <c r="C8" s="9" t="s">
        <v>462</v>
      </c>
      <c r="D8" s="9" t="s">
        <v>462</v>
      </c>
      <c r="E8" s="9" t="s">
        <v>462</v>
      </c>
      <c r="F8" s="9" t="s">
        <v>462</v>
      </c>
      <c r="G8" s="9" t="s">
        <v>462</v>
      </c>
      <c r="H8" s="9" t="s">
        <v>462</v>
      </c>
      <c r="I8" s="9" t="s">
        <v>462</v>
      </c>
      <c r="J8" s="9" t="s">
        <v>462</v>
      </c>
      <c r="K8" s="9" t="s">
        <v>462</v>
      </c>
      <c r="L8" s="9" t="s">
        <v>462</v>
      </c>
      <c r="M8" s="9" t="s">
        <v>462</v>
      </c>
    </row>
    <row r="9" spans="1:13" x14ac:dyDescent="0.25">
      <c r="A9" s="51" t="s">
        <v>842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 x14ac:dyDescent="0.25">
      <c r="A10" s="55" t="s">
        <v>1002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x14ac:dyDescent="0.25">
      <c r="A11" s="51" t="s">
        <v>74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13" x14ac:dyDescent="0.25">
      <c r="A12" s="168" t="s">
        <v>645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3" x14ac:dyDescent="0.25">
      <c r="A13" s="57" t="s">
        <v>93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51" t="s">
        <v>92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51" t="s">
        <v>76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168" t="s">
        <v>840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</row>
    <row r="17" spans="1:13" x14ac:dyDescent="0.25">
      <c r="A17" s="186" t="s">
        <v>93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186" t="s">
        <v>92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186" t="s">
        <v>841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56" t="s">
        <v>866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 x14ac:dyDescent="0.25">
      <c r="A21" s="51" t="s">
        <v>75</v>
      </c>
      <c r="B21" s="158" t="str">
        <f>IF('Info generali'!B28&lt;&gt;"",'Info generali'!B28,"")</f>
        <v/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 x14ac:dyDescent="0.25">
      <c r="A22" s="51" t="s">
        <v>70</v>
      </c>
      <c r="B22" s="12" t="str">
        <f>IF('Info generali'!B29&lt;&gt;"",'Info generali'!B29,"")</f>
        <v/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51" t="s">
        <v>71</v>
      </c>
      <c r="B23" s="12" t="str">
        <f>IF('Info generali'!B30&lt;&gt;"",'Info generali'!B30,"")</f>
        <v/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51" t="s">
        <v>643</v>
      </c>
      <c r="B24" s="132" t="str">
        <f>IF('Info generali'!B31&lt;&gt;"",'Info generali'!B31,"")</f>
        <v/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 x14ac:dyDescent="0.25">
      <c r="A25" s="48" t="s">
        <v>644</v>
      </c>
      <c r="B25" s="12" t="str">
        <f>IF(CONCATENATE(B21,B22,B23,B24)&lt;&gt;"", B21&amp;" "&amp;B22&amp;" ("&amp;B23&amp;") "&amp;B24,"")</f>
        <v/>
      </c>
      <c r="C25" s="12" t="str">
        <f t="shared" ref="C25:K25" si="0">IF(CONCATENATE(C21,C22,C23,C24)&lt;&gt;"", C21&amp;" "&amp;C22&amp;" ("&amp;C23&amp;") "&amp;C24,"")</f>
        <v/>
      </c>
      <c r="D25" s="12" t="str">
        <f t="shared" si="0"/>
        <v/>
      </c>
      <c r="E25" s="12" t="str">
        <f t="shared" si="0"/>
        <v/>
      </c>
      <c r="F25" s="12" t="str">
        <f t="shared" si="0"/>
        <v/>
      </c>
      <c r="G25" s="12" t="str">
        <f t="shared" si="0"/>
        <v/>
      </c>
      <c r="H25" s="12" t="str">
        <f t="shared" si="0"/>
        <v/>
      </c>
      <c r="I25" s="12" t="str">
        <f t="shared" si="0"/>
        <v/>
      </c>
      <c r="J25" s="12" t="str">
        <f t="shared" si="0"/>
        <v/>
      </c>
      <c r="K25" s="12" t="str">
        <f t="shared" si="0"/>
        <v/>
      </c>
      <c r="L25" s="12" t="str">
        <f t="shared" ref="L25:M25" si="1">IF(CONCATENATE(L21,L22,L23,L24)&lt;&gt;"", L21&amp;" "&amp;L22&amp;" ("&amp;L23&amp;") "&amp;L24,"")</f>
        <v/>
      </c>
      <c r="M25" s="12" t="str">
        <f t="shared" si="1"/>
        <v/>
      </c>
    </row>
    <row r="26" spans="1:13" x14ac:dyDescent="0.25">
      <c r="A26" s="48" t="s">
        <v>580</v>
      </c>
      <c r="B26" s="12" t="str">
        <f>IF('Info generali'!B33&lt;&gt;"",'Info generali'!B33,"")</f>
        <v/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51" t="s">
        <v>642</v>
      </c>
      <c r="B27" s="12" t="str">
        <f>IF('Info generali'!B34&lt;&gt;"",'Info generali'!B34,"")</f>
        <v/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48" t="s">
        <v>72</v>
      </c>
      <c r="B28" s="132" t="str">
        <f>IF('Info generali'!B35&lt;&gt;"",'Info generali'!B35,"")</f>
        <v/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56" t="s">
        <v>646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  <row r="30" spans="1:13" x14ac:dyDescent="0.25">
      <c r="A30" s="5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5">
      <c r="A31" s="51" t="s">
        <v>70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51" t="s">
        <v>71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51" t="s">
        <v>643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</row>
    <row r="34" spans="1:13" s="47" customFormat="1" x14ac:dyDescent="0.3">
      <c r="A34" s="56" t="s">
        <v>764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</row>
    <row r="35" spans="1:13" s="167" customFormat="1" x14ac:dyDescent="0.3">
      <c r="A35" s="51" t="s">
        <v>763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8" spans="1:13" x14ac:dyDescent="0.25">
      <c r="A38" s="46"/>
    </row>
    <row r="39" spans="1:13" x14ac:dyDescent="0.25">
      <c r="A39" s="46"/>
    </row>
    <row r="42" spans="1:13" ht="13.8" x14ac:dyDescent="0.25">
      <c r="B42" s="413"/>
    </row>
    <row r="44" spans="1:13" x14ac:dyDescent="0.25">
      <c r="B44" s="249"/>
    </row>
  </sheetData>
  <dataConsolidate/>
  <dataValidations count="5">
    <dataValidation allowBlank="1" showInputMessage="1" showErrorMessage="1" prompt="Obbligatorio" sqref="B9:M10"/>
    <dataValidation allowBlank="1" showInputMessage="1" showErrorMessage="1" prompt="Obbligatorio per i soggetti iscritti al registro delle imprese" sqref="B11:M11"/>
    <dataValidation allowBlank="1" showInputMessage="1" showErrorMessage="1" prompt="Si veda il punto 3 del Bando" sqref="B7:M7"/>
    <dataValidation allowBlank="1" showInputMessage="1" showErrorMessage="1" prompt="Da compilare per le imprese aderenti al partenariato che non hanno la sede legale in Liguria. Queste imprese devono avere almeno una sede operativa/unità locale in Liguria, come risultante dal fascicolo aziendale o dalla visura camerale" sqref="B30:M33"/>
    <dataValidation type="textLength" operator="lessThanOrEqual" allowBlank="1" showInputMessage="1" showErrorMessage="1" promptTitle="Max 1000 caratteri" prompt="Ruolo svolto nel partenariato in relazione agli obiettivi e alle attività del progetto" sqref="B35:M35">
      <formula1>500</formula1>
    </dataValidation>
  </dataValidations>
  <hyperlinks>
    <hyperlink ref="B1" location="Indice!A1" display="Torna all'indice"/>
  </hyperlinks>
  <pageMargins left="0.21" right="0.17" top="0.54" bottom="0.23" header="0.2" footer="0.17"/>
  <pageSetup paperSize="9" orientation="landscape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Liguria!$C$2:$C$22</xm:f>
          </x14:formula1>
          <xm:sqref>B6:M6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B8:M8</xm:sqref>
        </x14:dataValidation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B5:M5</xm:sqref>
        </x14:dataValidation>
        <x14:dataValidation type="list" allowBlank="1" showInputMessage="1" showErrorMessage="1">
          <x14:formula1>
            <xm:f>'Tipo Partner'!$C$2:$C$20</xm:f>
          </x14:formula1>
          <xm:sqref>B6:K6</xm:sqref>
        </x14:dataValidation>
        <x14:dataValidation type="list" allowBlank="1" showInputMessage="1" showErrorMessage="1">
          <x14:formula1>
            <xm:f>Settore_Comparto!$A$2:$A$26</xm:f>
          </x14:formula1>
          <xm:sqref>B8:K8</xm:sqref>
        </x14:dataValidation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_x000a__x000a_">
          <x14:formula1>
            <xm:f>'Tipo Partner'!$A$2:$A$8</xm:f>
          </x14:formula1>
          <xm:sqref>B5:K5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19921875" defaultRowHeight="13.2" x14ac:dyDescent="0.25"/>
  <cols>
    <col min="1" max="1" width="43.69921875" style="47" customWidth="1"/>
    <col min="2" max="22" width="29.59765625" style="46" customWidth="1"/>
    <col min="23" max="23" width="25" style="26" bestFit="1" customWidth="1"/>
    <col min="24" max="16384" width="11.19921875" style="26"/>
  </cols>
  <sheetData>
    <row r="1" spans="1:23" ht="21" x14ac:dyDescent="0.25">
      <c r="A1" s="45" t="s">
        <v>595</v>
      </c>
      <c r="B1" s="124" t="s">
        <v>675</v>
      </c>
    </row>
    <row r="3" spans="1:23" ht="22.5" customHeight="1" x14ac:dyDescent="0.25">
      <c r="A3" s="389" t="s">
        <v>621</v>
      </c>
      <c r="B3" s="385" t="s">
        <v>62</v>
      </c>
      <c r="C3" s="385" t="s">
        <v>63</v>
      </c>
      <c r="D3" s="385" t="s">
        <v>64</v>
      </c>
      <c r="E3" s="385" t="s">
        <v>65</v>
      </c>
      <c r="F3" s="385" t="s">
        <v>66</v>
      </c>
      <c r="G3" s="385" t="s">
        <v>67</v>
      </c>
      <c r="H3" s="385" t="s">
        <v>191</v>
      </c>
      <c r="I3" s="385" t="s">
        <v>192</v>
      </c>
      <c r="J3" s="385" t="s">
        <v>193</v>
      </c>
      <c r="K3" s="385" t="s">
        <v>194</v>
      </c>
      <c r="L3" s="385" t="s">
        <v>195</v>
      </c>
      <c r="M3" s="385" t="s">
        <v>463</v>
      </c>
      <c r="N3" s="385" t="s">
        <v>464</v>
      </c>
      <c r="O3" s="385" t="s">
        <v>465</v>
      </c>
      <c r="P3" s="385" t="s">
        <v>466</v>
      </c>
      <c r="Q3" s="385" t="s">
        <v>467</v>
      </c>
      <c r="R3" s="385" t="s">
        <v>468</v>
      </c>
      <c r="S3" s="385" t="s">
        <v>469</v>
      </c>
      <c r="T3" s="385" t="s">
        <v>470</v>
      </c>
      <c r="U3" s="385" t="s">
        <v>471</v>
      </c>
      <c r="V3" s="385" t="s">
        <v>472</v>
      </c>
    </row>
    <row r="4" spans="1:23" x14ac:dyDescent="0.25">
      <c r="A4" s="48" t="s">
        <v>68</v>
      </c>
      <c r="B4" s="161" t="str">
        <f>Partner!B4</f>
        <v/>
      </c>
      <c r="C4" s="61" t="str">
        <f>IF(Partner!C4&lt;&gt;"",Partner!C4,"")</f>
        <v/>
      </c>
      <c r="D4" s="61" t="str">
        <f>IF(Partner!D4&lt;&gt;"",Partner!D4,"")</f>
        <v/>
      </c>
      <c r="E4" s="61" t="str">
        <f>IF(Partner!E4&lt;&gt;"",Partner!E4,"")</f>
        <v/>
      </c>
      <c r="F4" s="61" t="str">
        <f>IF(Partner!F4&lt;&gt;"",Partner!F4,"")</f>
        <v/>
      </c>
      <c r="G4" s="61" t="str">
        <f>IF(Partner!G4&lt;&gt;"",Partner!G4,"")</f>
        <v/>
      </c>
      <c r="H4" s="61" t="str">
        <f>IF(Partner!H4&lt;&gt;"",Partner!H4,"")</f>
        <v/>
      </c>
      <c r="I4" s="61" t="str">
        <f>IF(Partner!I4&lt;&gt;"",Partner!I4,"")</f>
        <v/>
      </c>
      <c r="J4" s="61" t="str">
        <f>IF(Partner!J4&lt;&gt;"",Partner!J4,"")</f>
        <v/>
      </c>
      <c r="K4" s="61" t="str">
        <f>IF(Partner!K4&lt;&gt;"",Partner!K4,"")</f>
        <v/>
      </c>
      <c r="L4" s="61" t="str">
        <f>IF(Partner!L4&lt;&gt;"",Partner!L4,"")</f>
        <v/>
      </c>
      <c r="M4" s="61" t="str">
        <f>IF(Partner!M4&lt;&gt;"",Partner!M4,"")</f>
        <v/>
      </c>
      <c r="N4" s="61"/>
      <c r="O4" s="61"/>
      <c r="P4" s="61"/>
      <c r="Q4" s="61"/>
      <c r="R4" s="61"/>
      <c r="S4" s="61"/>
      <c r="T4" s="61"/>
      <c r="U4" s="61"/>
      <c r="V4" s="61"/>
      <c r="W4" s="50"/>
    </row>
    <row r="5" spans="1:23" x14ac:dyDescent="0.25">
      <c r="A5" s="48" t="s">
        <v>596</v>
      </c>
      <c r="B5" s="171" t="str">
        <f>Partner!B5</f>
        <v>-- Seleziona --</v>
      </c>
      <c r="C5" s="171" t="str">
        <f>Partner!C5</f>
        <v>-- Seleziona --</v>
      </c>
      <c r="D5" s="171" t="str">
        <f>Partner!D5</f>
        <v>-- Seleziona --</v>
      </c>
      <c r="E5" s="171" t="str">
        <f>Partner!E5</f>
        <v>-- Seleziona --</v>
      </c>
      <c r="F5" s="171" t="str">
        <f>Partner!F5</f>
        <v>-- Seleziona --</v>
      </c>
      <c r="G5" s="171" t="str">
        <f>Partner!G5</f>
        <v>-- Seleziona --</v>
      </c>
      <c r="H5" s="171" t="str">
        <f>Partner!H5</f>
        <v>-- Seleziona --</v>
      </c>
      <c r="I5" s="171" t="str">
        <f>Partner!I5</f>
        <v>-- Seleziona --</v>
      </c>
      <c r="J5" s="171" t="str">
        <f>Partner!J5</f>
        <v>-- Seleziona --</v>
      </c>
      <c r="K5" s="171" t="str">
        <f>Partner!K5</f>
        <v>-- Seleziona --</v>
      </c>
      <c r="L5" s="171" t="str">
        <f>Partner!L5</f>
        <v>-- Seleziona --</v>
      </c>
      <c r="M5" s="171" t="str">
        <f>Partner!M5</f>
        <v>-- Seleziona --</v>
      </c>
      <c r="N5" s="171"/>
      <c r="O5" s="171"/>
      <c r="P5" s="171"/>
      <c r="Q5" s="171"/>
      <c r="R5" s="171"/>
      <c r="S5" s="171"/>
      <c r="T5" s="171"/>
      <c r="U5" s="171"/>
      <c r="V5" s="171"/>
      <c r="W5" s="50"/>
    </row>
    <row r="6" spans="1:23" x14ac:dyDescent="0.25">
      <c r="A6" s="51" t="s">
        <v>597</v>
      </c>
      <c r="B6" s="171" t="str">
        <f>IF(OR(Partner!B6="Distretti",Partner!B6="Prestatori di servizi formativi"),"Altri soggetti privati",Partner!B6)</f>
        <v>-- Seleziona --</v>
      </c>
      <c r="C6" s="171" t="str">
        <f>IF(OR(Partner!C6="Distretti",Partner!C6="Prestatori di servizi formativi"),"Altri soggetti privati",Partner!C6)</f>
        <v>-- Seleziona --</v>
      </c>
      <c r="D6" s="171" t="str">
        <f>IF(OR(Partner!D6="Distretti",Partner!D6="Prestatori di servizi formativi"),"Altri soggetti privati",Partner!D6)</f>
        <v>-- Seleziona --</v>
      </c>
      <c r="E6" s="171" t="str">
        <f>IF(OR(Partner!E6="Distretti",Partner!E6="Prestatori di servizi formativi"),"Altri soggetti privati",Partner!E6)</f>
        <v>-- Seleziona --</v>
      </c>
      <c r="F6" s="171" t="str">
        <f>IF(OR(Partner!F6="Distretti",Partner!F6="Prestatori di servizi formativi"),"Altri soggetti privati",Partner!F6)</f>
        <v>-- Seleziona --</v>
      </c>
      <c r="G6" s="171" t="str">
        <f>IF(OR(Partner!G6="Distretti",Partner!G6="Prestatori di servizi formativi"),"Altri soggetti privati",Partner!G6)</f>
        <v>-- Seleziona --</v>
      </c>
      <c r="H6" s="171" t="str">
        <f>IF(OR(Partner!H6="Distretti",Partner!H6="Prestatori di servizi formativi"),"Altri soggetti privati",Partner!H6)</f>
        <v>-- Seleziona --</v>
      </c>
      <c r="I6" s="171" t="str">
        <f>IF(OR(Partner!I6="Distretti",Partner!I6="Prestatori di servizi formativi"),"Altri soggetti privati",Partner!I6)</f>
        <v>-- Seleziona --</v>
      </c>
      <c r="J6" s="171" t="str">
        <f>IF(OR(Partner!J6="Distretti",Partner!J6="Prestatori di servizi formativi"),"Altri soggetti privati",Partner!J6)</f>
        <v>-- Seleziona --</v>
      </c>
      <c r="K6" s="171" t="str">
        <f>IF(OR(Partner!K6="Distretti",Partner!K6="Prestatori di servizi formativi"),"Altri soggetti privati",Partner!K6)</f>
        <v>-- Seleziona --</v>
      </c>
      <c r="L6" s="171" t="str">
        <f>IF(OR(Partner!L6="Distretti",Partner!L6="Prestatori di servizi formativi"),"Altri soggetti privati",Partner!L6)</f>
        <v>-- Seleziona --</v>
      </c>
      <c r="M6" s="171" t="str">
        <f>IF(OR(Partner!M6="Distretti",Partner!M6="Prestatori di servizi formativi"),"Altri soggetti privati",Partner!M6)</f>
        <v>-- Seleziona --</v>
      </c>
      <c r="N6" s="171"/>
      <c r="O6" s="171"/>
      <c r="P6" s="171"/>
      <c r="Q6" s="171"/>
      <c r="R6" s="171"/>
      <c r="S6" s="171"/>
      <c r="T6" s="171"/>
      <c r="U6" s="171"/>
      <c r="V6" s="171"/>
      <c r="W6" s="52"/>
    </row>
    <row r="7" spans="1:23" x14ac:dyDescent="0.25">
      <c r="A7" s="53" t="s">
        <v>624</v>
      </c>
      <c r="B7" s="235" t="str">
        <f>IF(Partner!B7&lt;&gt;"",Partner!B7,"")</f>
        <v/>
      </c>
      <c r="C7" s="235" t="str">
        <f>IF(Partner!C7&lt;&gt;"",Partner!C7,"")</f>
        <v/>
      </c>
      <c r="D7" s="235" t="str">
        <f>IF(Partner!D7&lt;&gt;"",Partner!D7,"")</f>
        <v/>
      </c>
      <c r="E7" s="235" t="str">
        <f>IF(Partner!E7&lt;&gt;"",Partner!E7,"")</f>
        <v/>
      </c>
      <c r="F7" s="235" t="str">
        <f>IF(Partner!F7&lt;&gt;"",Partner!F7,"")</f>
        <v/>
      </c>
      <c r="G7" s="235" t="str">
        <f>IF(Partner!G7&lt;&gt;"",Partner!G7,"")</f>
        <v/>
      </c>
      <c r="H7" s="235" t="str">
        <f>IF(Partner!H7&lt;&gt;"",Partner!H7,"")</f>
        <v/>
      </c>
      <c r="I7" s="235" t="str">
        <f>IF(Partner!I7&lt;&gt;"",Partner!I7,"")</f>
        <v/>
      </c>
      <c r="J7" s="235" t="str">
        <f>IF(Partner!J7&lt;&gt;"",Partner!J7,"")</f>
        <v/>
      </c>
      <c r="K7" s="235" t="str">
        <f>IF(Partner!K7&lt;&gt;"",Partner!K7,"")</f>
        <v/>
      </c>
      <c r="L7" s="235" t="str">
        <f>IF(Partner!L7&lt;&gt;"",Partner!L7,"")</f>
        <v/>
      </c>
      <c r="M7" s="235" t="str">
        <f>IF(Partner!M7&lt;&gt;"",Partner!M7,"")</f>
        <v/>
      </c>
      <c r="N7" s="235"/>
      <c r="O7" s="235"/>
      <c r="P7" s="235"/>
      <c r="Q7" s="235"/>
      <c r="R7" s="235"/>
      <c r="S7" s="235"/>
      <c r="T7" s="235"/>
      <c r="U7" s="235"/>
      <c r="V7" s="235"/>
      <c r="W7" s="54"/>
    </row>
    <row r="8" spans="1:23" x14ac:dyDescent="0.25">
      <c r="A8" s="51" t="s">
        <v>69</v>
      </c>
      <c r="B8" s="49" t="str">
        <f>IF(Partner!B8&lt;&gt;"",Partner!B8,"")</f>
        <v>-- Seleziona --</v>
      </c>
      <c r="C8" s="49" t="str">
        <f>IF(Partner!C8&lt;&gt;"",Partner!C8,"")</f>
        <v>-- Seleziona --</v>
      </c>
      <c r="D8" s="49" t="str">
        <f>IF(Partner!D8&lt;&gt;"",Partner!D8,"")</f>
        <v>-- Seleziona --</v>
      </c>
      <c r="E8" s="49" t="str">
        <f>IF(Partner!E8&lt;&gt;"",Partner!E8,"")</f>
        <v>-- Seleziona --</v>
      </c>
      <c r="F8" s="49" t="str">
        <f>IF(Partner!F8&lt;&gt;"",Partner!F8,"")</f>
        <v>-- Seleziona --</v>
      </c>
      <c r="G8" s="49" t="str">
        <f>IF(Partner!G8&lt;&gt;"",Partner!G8,"")</f>
        <v>-- Seleziona --</v>
      </c>
      <c r="H8" s="49" t="str">
        <f>IF(Partner!H8&lt;&gt;"",Partner!H8,"")</f>
        <v>-- Seleziona --</v>
      </c>
      <c r="I8" s="49" t="str">
        <f>IF(Partner!I8&lt;&gt;"",Partner!I8,"")</f>
        <v>-- Seleziona --</v>
      </c>
      <c r="J8" s="49" t="str">
        <f>IF(Partner!J8&lt;&gt;"",Partner!J8,"")</f>
        <v>-- Seleziona --</v>
      </c>
      <c r="K8" s="49" t="str">
        <f>IF(Partner!K8&lt;&gt;"",Partner!K8,"")</f>
        <v>-- Seleziona --</v>
      </c>
      <c r="L8" s="49" t="str">
        <f>IF(Partner!L8&lt;&gt;"",Partner!L8,"")</f>
        <v>-- Seleziona --</v>
      </c>
      <c r="M8" s="49" t="str">
        <f>IF(Partner!M8&lt;&gt;"",Partner!M8,"")</f>
        <v>-- Seleziona --</v>
      </c>
      <c r="N8" s="49"/>
      <c r="O8" s="49"/>
      <c r="P8" s="49"/>
      <c r="Q8" s="49"/>
      <c r="R8" s="49"/>
      <c r="S8" s="49"/>
      <c r="T8" s="49"/>
      <c r="U8" s="49"/>
      <c r="V8" s="49"/>
      <c r="W8" s="54"/>
    </row>
    <row r="9" spans="1:23" x14ac:dyDescent="0.25">
      <c r="A9" s="51" t="s">
        <v>74</v>
      </c>
      <c r="B9" s="49" t="str">
        <f>IF(Partner!B11&lt;&gt;"",Partner!B11,"")</f>
        <v/>
      </c>
      <c r="C9" s="49" t="str">
        <f>IF(Partner!C11&lt;&gt;"",Partner!C11,"")</f>
        <v/>
      </c>
      <c r="D9" s="49" t="str">
        <f>IF(Partner!D11&lt;&gt;"",Partner!D11,"")</f>
        <v/>
      </c>
      <c r="E9" s="49" t="str">
        <f>IF(Partner!E11&lt;&gt;"",Partner!E11,"")</f>
        <v/>
      </c>
      <c r="F9" s="49" t="str">
        <f>IF(Partner!F11&lt;&gt;"",Partner!F11,"")</f>
        <v/>
      </c>
      <c r="G9" s="49" t="str">
        <f>IF(Partner!G11&lt;&gt;"",Partner!G11,"")</f>
        <v/>
      </c>
      <c r="H9" s="49" t="str">
        <f>IF(Partner!H11&lt;&gt;"",Partner!H11,"")</f>
        <v/>
      </c>
      <c r="I9" s="49" t="str">
        <f>IF(Partner!I11&lt;&gt;"",Partner!I11,"")</f>
        <v/>
      </c>
      <c r="J9" s="49" t="str">
        <f>IF(Partner!J11&lt;&gt;"",Partner!J11,"")</f>
        <v/>
      </c>
      <c r="K9" s="49" t="str">
        <f>IF(Partner!K11&lt;&gt;"",Partner!K11,"")</f>
        <v/>
      </c>
      <c r="L9" s="49" t="str">
        <f>IF(Partner!L11&lt;&gt;"",Partner!L11,"")</f>
        <v/>
      </c>
      <c r="M9" s="49" t="str">
        <f>IF(Partner!M11&lt;&gt;"",Partner!M11,"")</f>
        <v/>
      </c>
      <c r="N9" s="49"/>
      <c r="O9" s="49"/>
      <c r="P9" s="49"/>
      <c r="Q9" s="49"/>
      <c r="R9" s="49"/>
      <c r="S9" s="49"/>
      <c r="T9" s="49"/>
      <c r="U9" s="49"/>
      <c r="V9" s="49"/>
      <c r="W9" s="54"/>
    </row>
    <row r="10" spans="1:23" x14ac:dyDescent="0.25">
      <c r="A10" s="51" t="s">
        <v>73</v>
      </c>
      <c r="B10" s="49" t="str">
        <f>IF(Partner!B9&lt;&gt;"",Partner!B9,"")</f>
        <v/>
      </c>
      <c r="C10" s="49" t="str">
        <f>IF(Partner!C9&lt;&gt;"",Partner!C9,"")</f>
        <v/>
      </c>
      <c r="D10" s="49" t="str">
        <f>IF(Partner!D9&lt;&gt;"",Partner!D9,"")</f>
        <v/>
      </c>
      <c r="E10" s="49" t="str">
        <f>IF(Partner!E9&lt;&gt;"",Partner!E9,"")</f>
        <v/>
      </c>
      <c r="F10" s="49" t="str">
        <f>IF(Partner!F9&lt;&gt;"",Partner!F9,"")</f>
        <v/>
      </c>
      <c r="G10" s="49" t="str">
        <f>IF(Partner!G9&lt;&gt;"",Partner!G9,"")</f>
        <v/>
      </c>
      <c r="H10" s="49" t="str">
        <f>IF(Partner!H9&lt;&gt;"",Partner!H9,"")</f>
        <v/>
      </c>
      <c r="I10" s="49" t="str">
        <f>IF(Partner!I9&lt;&gt;"",Partner!I9,"")</f>
        <v/>
      </c>
      <c r="J10" s="49" t="str">
        <f>IF(Partner!J9&lt;&gt;"",Partner!J9,"")</f>
        <v/>
      </c>
      <c r="K10" s="49" t="str">
        <f>IF(Partner!K9&lt;&gt;"",Partner!K9,"")</f>
        <v/>
      </c>
      <c r="L10" s="49" t="str">
        <f>IF(Partner!L9&lt;&gt;"",Partner!L9,"")</f>
        <v/>
      </c>
      <c r="M10" s="49" t="str">
        <f>IF(Partner!M9&lt;&gt;"",Partner!M9,"")</f>
        <v/>
      </c>
      <c r="N10" s="49"/>
      <c r="O10" s="49"/>
      <c r="P10" s="49"/>
      <c r="Q10" s="49"/>
      <c r="R10" s="49"/>
      <c r="S10" s="49"/>
      <c r="T10" s="49"/>
      <c r="U10" s="49"/>
      <c r="V10" s="49"/>
      <c r="W10" s="54"/>
    </row>
    <row r="11" spans="1:23" x14ac:dyDescent="0.25">
      <c r="A11" s="55" t="s">
        <v>91</v>
      </c>
      <c r="B11" s="49" t="str">
        <f>IF(Partner!B10&lt;&gt;"",Partner!B10,"")</f>
        <v/>
      </c>
      <c r="C11" s="49" t="str">
        <f>IF(Partner!C10&lt;&gt;"",Partner!C10,"")</f>
        <v/>
      </c>
      <c r="D11" s="49" t="str">
        <f>IF(Partner!D10&lt;&gt;"",Partner!D10,"")</f>
        <v/>
      </c>
      <c r="E11" s="49" t="str">
        <f>IF(Partner!E10&lt;&gt;"",Partner!E10,"")</f>
        <v/>
      </c>
      <c r="F11" s="49" t="str">
        <f>IF(Partner!F10&lt;&gt;"",Partner!F10,"")</f>
        <v/>
      </c>
      <c r="G11" s="49" t="str">
        <f>IF(Partner!G10&lt;&gt;"",Partner!G10,"")</f>
        <v/>
      </c>
      <c r="H11" s="49" t="str">
        <f>IF(Partner!H10&lt;&gt;"",Partner!H10,"")</f>
        <v/>
      </c>
      <c r="I11" s="49" t="str">
        <f>IF(Partner!I10&lt;&gt;"",Partner!I10,"")</f>
        <v/>
      </c>
      <c r="J11" s="49" t="str">
        <f>IF(Partner!J10&lt;&gt;"",Partner!J10,"")</f>
        <v/>
      </c>
      <c r="K11" s="49" t="str">
        <f>IF(Partner!K10&lt;&gt;"",Partner!K10,"")</f>
        <v/>
      </c>
      <c r="L11" s="49" t="str">
        <f>IF(Partner!L10&lt;&gt;"",Partner!L10,"")</f>
        <v/>
      </c>
      <c r="M11" s="49" t="str">
        <f>IF(Partner!M10&lt;&gt;"",Partner!M10,"")</f>
        <v/>
      </c>
      <c r="N11" s="49"/>
      <c r="O11" s="49"/>
      <c r="P11" s="49"/>
      <c r="Q11" s="49"/>
      <c r="R11" s="49"/>
      <c r="S11" s="49"/>
      <c r="T11" s="49"/>
      <c r="U11" s="49"/>
      <c r="V11" s="49"/>
      <c r="W11" s="54"/>
    </row>
    <row r="12" spans="1:23" x14ac:dyDescent="0.25">
      <c r="A12" s="168" t="s">
        <v>645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</row>
    <row r="13" spans="1:23" x14ac:dyDescent="0.25">
      <c r="A13" s="57" t="s">
        <v>93</v>
      </c>
      <c r="B13" s="49" t="str">
        <f>IF(Partner!B13&lt;&gt;"",Partner!B13,"")</f>
        <v/>
      </c>
      <c r="C13" s="49" t="str">
        <f>IF(Partner!C13&lt;&gt;"",Partner!C13,"")</f>
        <v/>
      </c>
      <c r="D13" s="49" t="str">
        <f>IF(Partner!D13&lt;&gt;"",Partner!D13,"")</f>
        <v/>
      </c>
      <c r="E13" s="49" t="str">
        <f>IF(Partner!E13&lt;&gt;"",Partner!E13,"")</f>
        <v/>
      </c>
      <c r="F13" s="49" t="str">
        <f>IF(Partner!F13&lt;&gt;"",Partner!F13,"")</f>
        <v/>
      </c>
      <c r="G13" s="49" t="str">
        <f>IF(Partner!G13&lt;&gt;"",Partner!G13,"")</f>
        <v/>
      </c>
      <c r="H13" s="49" t="str">
        <f>IF(Partner!H13&lt;&gt;"",Partner!H13,"")</f>
        <v/>
      </c>
      <c r="I13" s="49" t="str">
        <f>IF(Partner!I13&lt;&gt;"",Partner!I13,"")</f>
        <v/>
      </c>
      <c r="J13" s="49" t="str">
        <f>IF(Partner!J13&lt;&gt;"",Partner!J13,"")</f>
        <v/>
      </c>
      <c r="K13" s="49" t="str">
        <f>IF(Partner!K13&lt;&gt;"",Partner!K13,"")</f>
        <v/>
      </c>
      <c r="L13" s="49" t="str">
        <f>IF(Partner!L13&lt;&gt;"",Partner!L13,"")</f>
        <v/>
      </c>
      <c r="M13" s="49" t="str">
        <f>IF(Partner!M13&lt;&gt;"",Partner!M13,"")</f>
        <v/>
      </c>
      <c r="N13" s="49"/>
      <c r="O13" s="49"/>
      <c r="P13" s="49"/>
      <c r="Q13" s="49"/>
      <c r="R13" s="49"/>
      <c r="S13" s="49"/>
      <c r="T13" s="49"/>
      <c r="U13" s="49"/>
      <c r="V13" s="49"/>
    </row>
    <row r="14" spans="1:23" x14ac:dyDescent="0.25">
      <c r="A14" s="51" t="s">
        <v>92</v>
      </c>
      <c r="B14" s="49" t="str">
        <f>IF(Partner!B14&lt;&gt;"",Partner!B14,"")</f>
        <v/>
      </c>
      <c r="C14" s="49" t="str">
        <f>IF(Partner!C14&lt;&gt;"",Partner!C14,"")</f>
        <v/>
      </c>
      <c r="D14" s="49" t="str">
        <f>IF(Partner!D14&lt;&gt;"",Partner!D14,"")</f>
        <v/>
      </c>
      <c r="E14" s="49" t="str">
        <f>IF(Partner!E14&lt;&gt;"",Partner!E14,"")</f>
        <v/>
      </c>
      <c r="F14" s="49" t="str">
        <f>IF(Partner!F14&lt;&gt;"",Partner!F14,"")</f>
        <v/>
      </c>
      <c r="G14" s="49" t="str">
        <f>IF(Partner!G14&lt;&gt;"",Partner!G14,"")</f>
        <v/>
      </c>
      <c r="H14" s="49" t="str">
        <f>IF(Partner!H14&lt;&gt;"",Partner!H14,"")</f>
        <v/>
      </c>
      <c r="I14" s="49" t="str">
        <f>IF(Partner!I14&lt;&gt;"",Partner!I14,"")</f>
        <v/>
      </c>
      <c r="J14" s="49" t="str">
        <f>IF(Partner!J14&lt;&gt;"",Partner!J14,"")</f>
        <v/>
      </c>
      <c r="K14" s="49" t="str">
        <f>IF(Partner!K14&lt;&gt;"",Partner!K14,"")</f>
        <v/>
      </c>
      <c r="L14" s="49" t="str">
        <f>IF(Partner!L14&lt;&gt;"",Partner!L14,"")</f>
        <v/>
      </c>
      <c r="M14" s="49" t="str">
        <f>IF(Partner!M14&lt;&gt;"",Partner!M14,"")</f>
        <v/>
      </c>
      <c r="N14" s="49"/>
      <c r="O14" s="49"/>
      <c r="P14" s="49"/>
      <c r="Q14" s="49"/>
      <c r="R14" s="49"/>
      <c r="S14" s="49"/>
      <c r="T14" s="49"/>
      <c r="U14" s="49"/>
      <c r="V14" s="49"/>
    </row>
    <row r="15" spans="1:23" x14ac:dyDescent="0.25">
      <c r="A15" s="51" t="s">
        <v>76</v>
      </c>
      <c r="B15" s="49" t="str">
        <f>IF(Partner!B15&lt;&gt;"",Partner!B15,"")</f>
        <v/>
      </c>
      <c r="C15" s="49" t="str">
        <f>IF(Partner!C15&lt;&gt;"",Partner!C15,"")</f>
        <v/>
      </c>
      <c r="D15" s="49" t="str">
        <f>IF(Partner!D15&lt;&gt;"",Partner!D15,"")</f>
        <v/>
      </c>
      <c r="E15" s="49" t="str">
        <f>IF(Partner!E15&lt;&gt;"",Partner!E15,"")</f>
        <v/>
      </c>
      <c r="F15" s="49" t="str">
        <f>IF(Partner!F15&lt;&gt;"",Partner!F15,"")</f>
        <v/>
      </c>
      <c r="G15" s="49" t="str">
        <f>IF(Partner!G15&lt;&gt;"",Partner!G15,"")</f>
        <v/>
      </c>
      <c r="H15" s="49" t="str">
        <f>IF(Partner!H15&lt;&gt;"",Partner!H15,"")</f>
        <v/>
      </c>
      <c r="I15" s="49" t="str">
        <f>IF(Partner!I15&lt;&gt;"",Partner!I15,"")</f>
        <v/>
      </c>
      <c r="J15" s="49" t="str">
        <f>IF(Partner!J15&lt;&gt;"",Partner!J15,"")</f>
        <v/>
      </c>
      <c r="K15" s="49" t="str">
        <f>IF(Partner!K15&lt;&gt;"",Partner!K15,"")</f>
        <v/>
      </c>
      <c r="L15" s="49" t="str">
        <f>IF(Partner!L15&lt;&gt;"",Partner!L15,"")</f>
        <v/>
      </c>
      <c r="M15" s="49" t="str">
        <f>IF(Partner!M15&lt;&gt;"",Partner!M15,"")</f>
        <v/>
      </c>
      <c r="N15" s="49"/>
      <c r="O15" s="49"/>
      <c r="P15" s="49"/>
      <c r="Q15" s="49"/>
      <c r="R15" s="49"/>
      <c r="S15" s="49"/>
      <c r="T15" s="49"/>
      <c r="U15" s="49"/>
      <c r="V15" s="49"/>
    </row>
    <row r="16" spans="1:23" x14ac:dyDescent="0.25">
      <c r="A16" s="56" t="s">
        <v>646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54"/>
    </row>
    <row r="17" spans="1:23" x14ac:dyDescent="0.25">
      <c r="A17" s="51" t="s">
        <v>75</v>
      </c>
      <c r="B17" s="12" t="str">
        <f>IF(Partner!B30&lt;&gt;"",Partner!B30,"")</f>
        <v/>
      </c>
      <c r="C17" s="49" t="str">
        <f>IF(Partner!C30&lt;&gt;"",Partner!C30,"")</f>
        <v/>
      </c>
      <c r="D17" s="49" t="str">
        <f>IF(Partner!D30&lt;&gt;"",Partner!D30,"")</f>
        <v/>
      </c>
      <c r="E17" s="49" t="str">
        <f>IF(Partner!E30&lt;&gt;"",Partner!E30,"")</f>
        <v/>
      </c>
      <c r="F17" s="49" t="str">
        <f>IF(Partner!F30&lt;&gt;"",Partner!F30,"")</f>
        <v/>
      </c>
      <c r="G17" s="49" t="str">
        <f>IF(Partner!G30&lt;&gt;"",Partner!G30,"")</f>
        <v/>
      </c>
      <c r="H17" s="49" t="str">
        <f>IF(Partner!H30&lt;&gt;"",Partner!H30,"")</f>
        <v/>
      </c>
      <c r="I17" s="49" t="str">
        <f>IF(Partner!I30&lt;&gt;"",Partner!I30,"")</f>
        <v/>
      </c>
      <c r="J17" s="49" t="str">
        <f>IF(Partner!J30&lt;&gt;"",Partner!J30,"")</f>
        <v/>
      </c>
      <c r="K17" s="49" t="str">
        <f>IF(Partner!K30&lt;&gt;"",Partner!K30,"")</f>
        <v/>
      </c>
      <c r="L17" s="49" t="str">
        <f>IF(Partner!L30&lt;&gt;"",Partner!L30,"")</f>
        <v/>
      </c>
      <c r="M17" s="49" t="str">
        <f>IF(Partner!M30&lt;&gt;"",Partner!M30,"")</f>
        <v/>
      </c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1:23" x14ac:dyDescent="0.25">
      <c r="A18" s="51" t="s">
        <v>70</v>
      </c>
      <c r="B18" s="12" t="str">
        <f>IF(Partner!B31&lt;&gt;"",Partner!B31,"")</f>
        <v/>
      </c>
      <c r="C18" s="49" t="str">
        <f>IF(Partner!C31&lt;&gt;"",Partner!C31,"")</f>
        <v/>
      </c>
      <c r="D18" s="49" t="str">
        <f>IF(Partner!D31&lt;&gt;"",Partner!D31,"")</f>
        <v/>
      </c>
      <c r="E18" s="49" t="str">
        <f>IF(Partner!E31&lt;&gt;"",Partner!E31,"")</f>
        <v/>
      </c>
      <c r="F18" s="49" t="str">
        <f>IF(Partner!F31&lt;&gt;"",Partner!F31,"")</f>
        <v/>
      </c>
      <c r="G18" s="49" t="str">
        <f>IF(Partner!G31&lt;&gt;"",Partner!G31,"")</f>
        <v/>
      </c>
      <c r="H18" s="49" t="str">
        <f>IF(Partner!H31&lt;&gt;"",Partner!H31,"")</f>
        <v/>
      </c>
      <c r="I18" s="49" t="str">
        <f>IF(Partner!I31&lt;&gt;"",Partner!I31,"")</f>
        <v/>
      </c>
      <c r="J18" s="49" t="str">
        <f>IF(Partner!J31&lt;&gt;"",Partner!J31,"")</f>
        <v/>
      </c>
      <c r="K18" s="49" t="str">
        <f>IF(Partner!K31&lt;&gt;"",Partner!K31,"")</f>
        <v/>
      </c>
      <c r="L18" s="49" t="str">
        <f>IF(Partner!L31&lt;&gt;"",Partner!L31,"")</f>
        <v/>
      </c>
      <c r="M18" s="49" t="str">
        <f>IF(Partner!M31&lt;&gt;"",Partner!M31,"")</f>
        <v/>
      </c>
      <c r="N18" s="49"/>
      <c r="O18" s="49"/>
      <c r="P18" s="49"/>
      <c r="Q18" s="49"/>
      <c r="R18" s="49"/>
      <c r="S18" s="49"/>
      <c r="T18" s="49"/>
      <c r="U18" s="49"/>
      <c r="V18" s="49"/>
      <c r="W18" s="50"/>
    </row>
    <row r="19" spans="1:23" x14ac:dyDescent="0.25">
      <c r="A19" s="51" t="s">
        <v>71</v>
      </c>
      <c r="B19" s="12" t="str">
        <f>IF(Partner!B32&lt;&gt;"",Partner!B32,"")</f>
        <v/>
      </c>
      <c r="C19" s="49" t="str">
        <f>IF(Partner!C32&lt;&gt;"",Partner!C32,"")</f>
        <v/>
      </c>
      <c r="D19" s="49" t="str">
        <f>IF(Partner!D32&lt;&gt;"",Partner!D32,"")</f>
        <v/>
      </c>
      <c r="E19" s="49" t="str">
        <f>IF(Partner!E32&lt;&gt;"",Partner!E32,"")</f>
        <v/>
      </c>
      <c r="F19" s="49" t="str">
        <f>IF(Partner!F32&lt;&gt;"",Partner!F32,"")</f>
        <v/>
      </c>
      <c r="G19" s="49" t="str">
        <f>IF(Partner!G32&lt;&gt;"",Partner!G32,"")</f>
        <v/>
      </c>
      <c r="H19" s="49" t="str">
        <f>IF(Partner!H32&lt;&gt;"",Partner!H32,"")</f>
        <v/>
      </c>
      <c r="I19" s="49" t="str">
        <f>IF(Partner!I32&lt;&gt;"",Partner!I32,"")</f>
        <v/>
      </c>
      <c r="J19" s="49" t="str">
        <f>IF(Partner!J32&lt;&gt;"",Partner!J32,"")</f>
        <v/>
      </c>
      <c r="K19" s="49" t="str">
        <f>IF(Partner!K32&lt;&gt;"",Partner!K32,"")</f>
        <v/>
      </c>
      <c r="L19" s="49" t="str">
        <f>IF(Partner!L32&lt;&gt;"",Partner!L32,"")</f>
        <v/>
      </c>
      <c r="M19" s="49" t="str">
        <f>IF(Partner!M32&lt;&gt;"",Partner!M32,"")</f>
        <v/>
      </c>
      <c r="N19" s="49"/>
      <c r="O19" s="49"/>
      <c r="P19" s="49"/>
      <c r="Q19" s="49"/>
      <c r="R19" s="49"/>
      <c r="S19" s="49"/>
      <c r="T19" s="49"/>
      <c r="U19" s="49"/>
      <c r="V19" s="49"/>
      <c r="W19" s="50"/>
    </row>
    <row r="20" spans="1:23" x14ac:dyDescent="0.25">
      <c r="A20" s="51" t="s">
        <v>643</v>
      </c>
      <c r="B20" s="12" t="str">
        <f>IF(Partner!B33&lt;&gt;"",Partner!B33,"")</f>
        <v/>
      </c>
      <c r="C20" s="49" t="str">
        <f>IF(Partner!C33&lt;&gt;"",Partner!C33,"")</f>
        <v/>
      </c>
      <c r="D20" s="49" t="str">
        <f>IF(Partner!D33&lt;&gt;"",Partner!D33,"")</f>
        <v/>
      </c>
      <c r="E20" s="49" t="str">
        <f>IF(Partner!E33&lt;&gt;"",Partner!E33,"")</f>
        <v/>
      </c>
      <c r="F20" s="49" t="str">
        <f>IF(Partner!F33&lt;&gt;"",Partner!F33,"")</f>
        <v/>
      </c>
      <c r="G20" s="49" t="str">
        <f>IF(Partner!G33&lt;&gt;"",Partner!G33,"")</f>
        <v/>
      </c>
      <c r="H20" s="49" t="str">
        <f>IF(Partner!H33&lt;&gt;"",Partner!H33,"")</f>
        <v/>
      </c>
      <c r="I20" s="49" t="str">
        <f>IF(Partner!I33&lt;&gt;"",Partner!I33,"")</f>
        <v/>
      </c>
      <c r="J20" s="49" t="str">
        <f>IF(Partner!J33&lt;&gt;"",Partner!J33,"")</f>
        <v/>
      </c>
      <c r="K20" s="49" t="str">
        <f>IF(Partner!K33&lt;&gt;"",Partner!K33,"")</f>
        <v/>
      </c>
      <c r="L20" s="49" t="str">
        <f>IF(Partner!L33&lt;&gt;"",Partner!L33,"")</f>
        <v/>
      </c>
      <c r="M20" s="49" t="str">
        <f>IF(Partner!M33&lt;&gt;"",Partner!M33,"")</f>
        <v/>
      </c>
      <c r="N20" s="49"/>
      <c r="O20" s="49"/>
      <c r="P20" s="49"/>
      <c r="Q20" s="49"/>
      <c r="R20" s="49"/>
      <c r="S20" s="49"/>
      <c r="T20" s="49"/>
      <c r="U20" s="49"/>
      <c r="V20" s="49"/>
      <c r="W20" s="50"/>
    </row>
    <row r="21" spans="1:23" x14ac:dyDescent="0.25">
      <c r="A21" s="48" t="s">
        <v>644</v>
      </c>
      <c r="B21" s="12" t="str">
        <f>IF(CONCATENATE(B17,B18,B19,B20)&lt;&gt;"", B17&amp;" "&amp;B18&amp;" ("&amp;B19&amp;") "&amp;B20,"")</f>
        <v/>
      </c>
      <c r="C21" s="12" t="str">
        <f>IF(CONCATENATE(C17,C18,C19,C20)&lt;&gt;"", C17&amp;" "&amp;C18&amp;" ("&amp;C19&amp;") "&amp;C20,"")</f>
        <v/>
      </c>
      <c r="D21" s="12" t="str">
        <f t="shared" ref="D21:M21" si="0">IF(CONCATENATE(D17,D18,D19,D20)&lt;&gt;"", D17&amp;" "&amp;D18&amp;" ("&amp;D19&amp;") "&amp;D20,"")</f>
        <v/>
      </c>
      <c r="E21" s="12" t="str">
        <f t="shared" si="0"/>
        <v/>
      </c>
      <c r="F21" s="12" t="str">
        <f t="shared" si="0"/>
        <v/>
      </c>
      <c r="G21" s="12" t="str">
        <f t="shared" si="0"/>
        <v/>
      </c>
      <c r="H21" s="12" t="str">
        <f t="shared" si="0"/>
        <v/>
      </c>
      <c r="I21" s="12" t="str">
        <f t="shared" si="0"/>
        <v/>
      </c>
      <c r="J21" s="12" t="str">
        <f t="shared" si="0"/>
        <v/>
      </c>
      <c r="K21" s="12" t="str">
        <f t="shared" si="0"/>
        <v/>
      </c>
      <c r="L21" s="12" t="str">
        <f t="shared" si="0"/>
        <v/>
      </c>
      <c r="M21" s="12" t="str">
        <f t="shared" si="0"/>
        <v/>
      </c>
      <c r="N21" s="12"/>
      <c r="O21" s="12"/>
      <c r="P21" s="12"/>
      <c r="Q21" s="12"/>
      <c r="R21" s="12"/>
      <c r="S21" s="12"/>
      <c r="T21" s="12"/>
      <c r="U21" s="12"/>
      <c r="V21" s="12"/>
      <c r="W21" s="50"/>
    </row>
    <row r="22" spans="1:23" x14ac:dyDescent="0.25">
      <c r="A22" s="48" t="s">
        <v>580</v>
      </c>
      <c r="B22" s="1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0"/>
    </row>
    <row r="23" spans="1:23" x14ac:dyDescent="0.25">
      <c r="A23" s="51" t="s">
        <v>642</v>
      </c>
      <c r="B23" s="1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</row>
    <row r="24" spans="1:23" x14ac:dyDescent="0.25">
      <c r="A24" s="48" t="s">
        <v>72</v>
      </c>
      <c r="B24" s="12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</row>
    <row r="25" spans="1:23" x14ac:dyDescent="0.25">
      <c r="A25" s="56" t="s">
        <v>647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</row>
    <row r="26" spans="1:23" x14ac:dyDescent="0.25">
      <c r="A26" s="51" t="s">
        <v>75</v>
      </c>
      <c r="B26" s="49" t="str">
        <f>IF(Partner!B21&lt;&gt;"",Partner!B21,"")</f>
        <v/>
      </c>
      <c r="C26" s="49" t="str">
        <f>IF(Partner!C21&lt;&gt;"",Partner!C21,"")</f>
        <v/>
      </c>
      <c r="D26" s="49" t="str">
        <f>IF(Partner!D21&lt;&gt;"",Partner!D21,"")</f>
        <v/>
      </c>
      <c r="E26" s="49" t="str">
        <f>IF(Partner!E21&lt;&gt;"",Partner!E21,"")</f>
        <v/>
      </c>
      <c r="F26" s="49" t="str">
        <f>IF(Partner!F21&lt;&gt;"",Partner!F21,"")</f>
        <v/>
      </c>
      <c r="G26" s="49" t="str">
        <f>IF(Partner!G21&lt;&gt;"",Partner!G21,"")</f>
        <v/>
      </c>
      <c r="H26" s="49" t="str">
        <f>IF(Partner!H21&lt;&gt;"",Partner!H21,"")</f>
        <v/>
      </c>
      <c r="I26" s="49" t="str">
        <f>IF(Partner!I21&lt;&gt;"",Partner!I21,"")</f>
        <v/>
      </c>
      <c r="J26" s="49" t="str">
        <f>IF(Partner!J21&lt;&gt;"",Partner!J21,"")</f>
        <v/>
      </c>
      <c r="K26" s="49" t="str">
        <f>IF(Partner!K21&lt;&gt;"",Partner!K21,"")</f>
        <v/>
      </c>
      <c r="L26" s="49" t="str">
        <f>IF(Partner!L21&lt;&gt;"",Partner!L21,"")</f>
        <v/>
      </c>
      <c r="M26" s="49" t="str">
        <f>IF(Partner!M21&lt;&gt;"",Partner!M21,"")</f>
        <v/>
      </c>
      <c r="N26" s="49"/>
      <c r="O26" s="49"/>
      <c r="P26" s="49"/>
      <c r="Q26" s="49"/>
      <c r="R26" s="49"/>
      <c r="S26" s="49"/>
      <c r="T26" s="49"/>
      <c r="U26" s="49"/>
      <c r="V26" s="49"/>
      <c r="W26" s="50"/>
    </row>
    <row r="27" spans="1:23" x14ac:dyDescent="0.25">
      <c r="A27" s="51" t="s">
        <v>70</v>
      </c>
      <c r="B27" s="49" t="str">
        <f>IF(Partner!B22&lt;&gt;"",Partner!B22,"")</f>
        <v/>
      </c>
      <c r="C27" s="49" t="str">
        <f>IF(Partner!C22&lt;&gt;"",Partner!C22,"")</f>
        <v/>
      </c>
      <c r="D27" s="49" t="str">
        <f>IF(Partner!D22&lt;&gt;"",Partner!D22,"")</f>
        <v/>
      </c>
      <c r="E27" s="49" t="str">
        <f>IF(Partner!E22&lt;&gt;"",Partner!E22,"")</f>
        <v/>
      </c>
      <c r="F27" s="49" t="str">
        <f>IF(Partner!F22&lt;&gt;"",Partner!F22,"")</f>
        <v/>
      </c>
      <c r="G27" s="49" t="str">
        <f>IF(Partner!G22&lt;&gt;"",Partner!G22,"")</f>
        <v/>
      </c>
      <c r="H27" s="49" t="str">
        <f>IF(Partner!H22&lt;&gt;"",Partner!H22,"")</f>
        <v/>
      </c>
      <c r="I27" s="49" t="str">
        <f>IF(Partner!I22&lt;&gt;"",Partner!I22,"")</f>
        <v/>
      </c>
      <c r="J27" s="49" t="str">
        <f>IF(Partner!J22&lt;&gt;"",Partner!J22,"")</f>
        <v/>
      </c>
      <c r="K27" s="49" t="str">
        <f>IF(Partner!K22&lt;&gt;"",Partner!K22,"")</f>
        <v/>
      </c>
      <c r="L27" s="49" t="str">
        <f>IF(Partner!L22&lt;&gt;"",Partner!L22,"")</f>
        <v/>
      </c>
      <c r="M27" s="49" t="str">
        <f>IF(Partner!M22&lt;&gt;"",Partner!M22,"")</f>
        <v/>
      </c>
      <c r="N27" s="49"/>
      <c r="O27" s="49"/>
      <c r="P27" s="49"/>
      <c r="Q27" s="49"/>
      <c r="R27" s="49"/>
      <c r="S27" s="49"/>
      <c r="T27" s="49"/>
      <c r="U27" s="49"/>
      <c r="V27" s="49"/>
      <c r="W27" s="50"/>
    </row>
    <row r="28" spans="1:23" x14ac:dyDescent="0.25">
      <c r="A28" s="51" t="s">
        <v>71</v>
      </c>
      <c r="B28" s="49" t="str">
        <f>IF(Partner!B23&lt;&gt;"",Partner!B23,"")</f>
        <v/>
      </c>
      <c r="C28" s="49" t="str">
        <f>IF(Partner!C23&lt;&gt;"",Partner!C23,"")</f>
        <v/>
      </c>
      <c r="D28" s="49" t="str">
        <f>IF(Partner!D23&lt;&gt;"",Partner!D23,"")</f>
        <v/>
      </c>
      <c r="E28" s="49" t="str">
        <f>IF(Partner!E23&lt;&gt;"",Partner!E23,"")</f>
        <v/>
      </c>
      <c r="F28" s="49" t="str">
        <f>IF(Partner!F23&lt;&gt;"",Partner!F23,"")</f>
        <v/>
      </c>
      <c r="G28" s="49" t="str">
        <f>IF(Partner!G23&lt;&gt;"",Partner!G23,"")</f>
        <v/>
      </c>
      <c r="H28" s="49" t="str">
        <f>IF(Partner!H23&lt;&gt;"",Partner!H23,"")</f>
        <v/>
      </c>
      <c r="I28" s="49" t="str">
        <f>IF(Partner!I23&lt;&gt;"",Partner!I23,"")</f>
        <v/>
      </c>
      <c r="J28" s="49" t="str">
        <f>IF(Partner!J23&lt;&gt;"",Partner!J23,"")</f>
        <v/>
      </c>
      <c r="K28" s="49" t="str">
        <f>IF(Partner!K23&lt;&gt;"",Partner!K23,"")</f>
        <v/>
      </c>
      <c r="L28" s="49" t="str">
        <f>IF(Partner!L23&lt;&gt;"",Partner!L23,"")</f>
        <v/>
      </c>
      <c r="M28" s="49" t="str">
        <f>IF(Partner!M23&lt;&gt;"",Partner!M23,"")</f>
        <v/>
      </c>
      <c r="N28" s="49"/>
      <c r="O28" s="49"/>
      <c r="P28" s="49"/>
      <c r="Q28" s="49"/>
      <c r="R28" s="49"/>
      <c r="S28" s="49"/>
      <c r="T28" s="49"/>
      <c r="U28" s="49"/>
      <c r="V28" s="49"/>
      <c r="W28" s="50"/>
    </row>
    <row r="29" spans="1:23" x14ac:dyDescent="0.25">
      <c r="A29" s="51" t="s">
        <v>643</v>
      </c>
      <c r="B29" s="49" t="str">
        <f>IF(Partner!B24&lt;&gt;"",Partner!B24,"")</f>
        <v/>
      </c>
      <c r="C29" s="49" t="str">
        <f>IF(Partner!C24&lt;&gt;"",Partner!C24,"")</f>
        <v/>
      </c>
      <c r="D29" s="49" t="str">
        <f>IF(Partner!D24&lt;&gt;"",Partner!D24,"")</f>
        <v/>
      </c>
      <c r="E29" s="49" t="str">
        <f>IF(Partner!E24&lt;&gt;"",Partner!E24,"")</f>
        <v/>
      </c>
      <c r="F29" s="49" t="str">
        <f>IF(Partner!F24&lt;&gt;"",Partner!F24,"")</f>
        <v/>
      </c>
      <c r="G29" s="49" t="str">
        <f>IF(Partner!G24&lt;&gt;"",Partner!G24,"")</f>
        <v/>
      </c>
      <c r="H29" s="49" t="str">
        <f>IF(Partner!H24&lt;&gt;"",Partner!H24,"")</f>
        <v/>
      </c>
      <c r="I29" s="49" t="str">
        <f>IF(Partner!I24&lt;&gt;"",Partner!I24,"")</f>
        <v/>
      </c>
      <c r="J29" s="49" t="str">
        <f>IF(Partner!J24&lt;&gt;"",Partner!J24,"")</f>
        <v/>
      </c>
      <c r="K29" s="49" t="str">
        <f>IF(Partner!K24&lt;&gt;"",Partner!K24,"")</f>
        <v/>
      </c>
      <c r="L29" s="49" t="str">
        <f>IF(Partner!L24&lt;&gt;"",Partner!L24,"")</f>
        <v/>
      </c>
      <c r="M29" s="49" t="str">
        <f>IF(Partner!M24&lt;&gt;"",Partner!M24,"")</f>
        <v/>
      </c>
      <c r="N29" s="49"/>
      <c r="O29" s="49"/>
      <c r="P29" s="49"/>
      <c r="Q29" s="49"/>
      <c r="R29" s="49"/>
      <c r="S29" s="49"/>
      <c r="T29" s="49"/>
      <c r="U29" s="49"/>
      <c r="V29" s="49"/>
      <c r="W29" s="50"/>
    </row>
    <row r="30" spans="1:23" x14ac:dyDescent="0.25">
      <c r="A30" s="58" t="str">
        <f>IF(21-COUNTBLANK(B4:V4)&lt;&gt;'Info generali'!B37,"Controllo totali: Attenzione! Il numero di partner non coincide","Controllo totali: OK")</f>
        <v>Controllo totali: OK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B5:V5</xm:sqref>
        </x14:dataValidation>
        <x14:dataValidation type="list" allowBlank="1" showErrorMessage="1">
          <x14:formula1>
            <xm:f>'Tipo Partner'!$C$2:$C$20</xm:f>
          </x14:formula1>
          <xm:sqref>B6:V6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>
      <selection activeCell="C14" sqref="C14"/>
    </sheetView>
  </sheetViews>
  <sheetFormatPr defaultColWidth="11.19921875" defaultRowHeight="15.6" x14ac:dyDescent="0.3"/>
  <cols>
    <col min="1" max="1" width="14.8984375" style="42" bestFit="1" customWidth="1"/>
    <col min="2" max="2" width="11.19921875" style="42"/>
    <col min="3" max="3" width="51.5" style="42" bestFit="1" customWidth="1"/>
    <col min="4" max="4" width="11.19921875" style="42"/>
    <col min="5" max="5" width="13" style="42" bestFit="1" customWidth="1"/>
    <col min="6" max="6" width="11.19921875" style="42"/>
    <col min="7" max="7" width="21.69921875" style="42" customWidth="1"/>
    <col min="8" max="8" width="20.69921875" style="42" customWidth="1"/>
    <col min="9" max="16384" width="11.19921875" style="42"/>
  </cols>
  <sheetData>
    <row r="1" spans="1:8" x14ac:dyDescent="0.3">
      <c r="A1" s="114" t="s">
        <v>90</v>
      </c>
      <c r="C1" s="114" t="s">
        <v>461</v>
      </c>
      <c r="E1" s="114" t="s">
        <v>140</v>
      </c>
      <c r="G1" s="114" t="s">
        <v>432</v>
      </c>
      <c r="H1" s="114" t="s">
        <v>431</v>
      </c>
    </row>
    <row r="2" spans="1:8" x14ac:dyDescent="0.3">
      <c r="A2" s="42" t="s">
        <v>462</v>
      </c>
      <c r="C2" s="42" t="s">
        <v>462</v>
      </c>
      <c r="E2" s="42" t="s">
        <v>141</v>
      </c>
      <c r="G2" s="115" t="s">
        <v>641</v>
      </c>
      <c r="H2" s="42" t="str">
        <f>G2</f>
        <v>--Seleziona--</v>
      </c>
    </row>
    <row r="3" spans="1:8" x14ac:dyDescent="0.3">
      <c r="A3" s="42" t="s">
        <v>598</v>
      </c>
      <c r="C3" s="42" t="s">
        <v>77</v>
      </c>
      <c r="E3" s="42" t="s">
        <v>4</v>
      </c>
      <c r="G3" s="42" t="s">
        <v>321</v>
      </c>
      <c r="H3" s="42" t="str">
        <f>IF(G3&lt;&gt;0,G3,"")</f>
        <v>Tutti</v>
      </c>
    </row>
    <row r="4" spans="1:8" x14ac:dyDescent="0.3">
      <c r="A4" s="42" t="s">
        <v>599</v>
      </c>
      <c r="C4" s="42" t="s">
        <v>78</v>
      </c>
      <c r="E4" s="42" t="s">
        <v>5</v>
      </c>
      <c r="G4" s="116" t="str">
        <f t="array" ref="G4:G24">TRANSPOSE(Partner!B4:K4)</f>
        <v/>
      </c>
      <c r="H4" s="42" t="str">
        <f t="shared" ref="H4:H24" si="0">IF(AND(G4&lt;&gt;0,G4&lt;&gt;""),G4,E2)</f>
        <v>Capofila</v>
      </c>
    </row>
    <row r="5" spans="1:8" x14ac:dyDescent="0.3">
      <c r="A5" s="42" t="s">
        <v>600</v>
      </c>
      <c r="C5" s="42" t="s">
        <v>79</v>
      </c>
      <c r="E5" s="42" t="s">
        <v>6</v>
      </c>
      <c r="G5" s="116">
        <v>0</v>
      </c>
      <c r="H5" s="42" t="str">
        <f t="shared" si="0"/>
        <v>P1</v>
      </c>
    </row>
    <row r="6" spans="1:8" x14ac:dyDescent="0.3">
      <c r="A6" s="42" t="s">
        <v>601</v>
      </c>
      <c r="C6" s="42" t="s">
        <v>80</v>
      </c>
      <c r="E6" s="42" t="s">
        <v>7</v>
      </c>
      <c r="G6" s="116">
        <v>0</v>
      </c>
      <c r="H6" s="42" t="str">
        <f t="shared" si="0"/>
        <v>P2</v>
      </c>
    </row>
    <row r="7" spans="1:8" x14ac:dyDescent="0.3">
      <c r="A7" s="42" t="s">
        <v>602</v>
      </c>
      <c r="C7" s="42" t="s">
        <v>668</v>
      </c>
      <c r="E7" s="42" t="s">
        <v>8</v>
      </c>
      <c r="G7" s="116">
        <v>0</v>
      </c>
      <c r="H7" s="42" t="str">
        <f t="shared" si="0"/>
        <v>P3</v>
      </c>
    </row>
    <row r="8" spans="1:8" x14ac:dyDescent="0.3">
      <c r="A8" s="42" t="s">
        <v>603</v>
      </c>
      <c r="C8" s="42" t="s">
        <v>81</v>
      </c>
      <c r="E8" s="42" t="s">
        <v>9</v>
      </c>
      <c r="G8" s="116">
        <v>0</v>
      </c>
      <c r="H8" s="42" t="str">
        <f t="shared" si="0"/>
        <v>P4</v>
      </c>
    </row>
    <row r="9" spans="1:8" x14ac:dyDescent="0.3">
      <c r="C9" s="42" t="s">
        <v>82</v>
      </c>
      <c r="E9" s="42" t="s">
        <v>317</v>
      </c>
      <c r="G9" s="116">
        <v>0</v>
      </c>
      <c r="H9" s="42" t="str">
        <f t="shared" si="0"/>
        <v>P5</v>
      </c>
    </row>
    <row r="10" spans="1:8" x14ac:dyDescent="0.3">
      <c r="C10" s="42" t="s">
        <v>83</v>
      </c>
      <c r="E10" s="42" t="s">
        <v>318</v>
      </c>
      <c r="G10" s="116">
        <v>0</v>
      </c>
      <c r="H10" s="42" t="str">
        <f t="shared" si="0"/>
        <v>P6</v>
      </c>
    </row>
    <row r="11" spans="1:8" x14ac:dyDescent="0.3">
      <c r="C11" s="42" t="s">
        <v>84</v>
      </c>
      <c r="E11" s="42" t="s">
        <v>319</v>
      </c>
      <c r="G11" s="116">
        <v>0</v>
      </c>
      <c r="H11" s="42" t="str">
        <f t="shared" si="0"/>
        <v>P7</v>
      </c>
    </row>
    <row r="12" spans="1:8" x14ac:dyDescent="0.3">
      <c r="C12" s="42" t="s">
        <v>85</v>
      </c>
      <c r="E12" s="42" t="s">
        <v>320</v>
      </c>
      <c r="G12" s="116">
        <v>0</v>
      </c>
      <c r="H12" s="42" t="str">
        <f t="shared" si="0"/>
        <v>P8</v>
      </c>
    </row>
    <row r="13" spans="1:8" x14ac:dyDescent="0.3">
      <c r="C13" s="42" t="s">
        <v>86</v>
      </c>
      <c r="E13" s="42" t="s">
        <v>473</v>
      </c>
      <c r="G13" s="116">
        <v>0</v>
      </c>
      <c r="H13" s="42" t="str">
        <f t="shared" si="0"/>
        <v>P9</v>
      </c>
    </row>
    <row r="14" spans="1:8" x14ac:dyDescent="0.3">
      <c r="C14" s="42" t="s">
        <v>87</v>
      </c>
      <c r="E14" s="42" t="s">
        <v>474</v>
      </c>
      <c r="G14" s="116" t="e">
        <v>#N/A</v>
      </c>
      <c r="H14" s="42" t="e">
        <f t="shared" si="0"/>
        <v>#N/A</v>
      </c>
    </row>
    <row r="15" spans="1:8" x14ac:dyDescent="0.3">
      <c r="C15" s="42" t="s">
        <v>667</v>
      </c>
      <c r="E15" s="42" t="s">
        <v>475</v>
      </c>
      <c r="G15" s="116" t="e">
        <v>#N/A</v>
      </c>
      <c r="H15" s="42" t="e">
        <f t="shared" si="0"/>
        <v>#N/A</v>
      </c>
    </row>
    <row r="16" spans="1:8" x14ac:dyDescent="0.3">
      <c r="C16" s="42" t="s">
        <v>88</v>
      </c>
      <c r="E16" s="42" t="s">
        <v>476</v>
      </c>
      <c r="G16" s="116" t="e">
        <v>#N/A</v>
      </c>
      <c r="H16" s="42" t="e">
        <f t="shared" si="0"/>
        <v>#N/A</v>
      </c>
    </row>
    <row r="17" spans="3:8" x14ac:dyDescent="0.3">
      <c r="C17" s="42" t="s">
        <v>666</v>
      </c>
      <c r="E17" s="42" t="s">
        <v>477</v>
      </c>
      <c r="G17" s="116" t="e">
        <v>#N/A</v>
      </c>
      <c r="H17" s="42" t="e">
        <f t="shared" si="0"/>
        <v>#N/A</v>
      </c>
    </row>
    <row r="18" spans="3:8" x14ac:dyDescent="0.3">
      <c r="C18" s="42" t="s">
        <v>89</v>
      </c>
      <c r="E18" s="42" t="s">
        <v>478</v>
      </c>
      <c r="G18" s="116" t="e">
        <v>#N/A</v>
      </c>
      <c r="H18" s="42" t="e">
        <f t="shared" si="0"/>
        <v>#N/A</v>
      </c>
    </row>
    <row r="19" spans="3:8" x14ac:dyDescent="0.3">
      <c r="C19" s="42" t="s">
        <v>665</v>
      </c>
      <c r="E19" s="42" t="s">
        <v>479</v>
      </c>
      <c r="G19" s="116" t="e">
        <v>#N/A</v>
      </c>
      <c r="H19" s="42" t="e">
        <f t="shared" si="0"/>
        <v>#N/A</v>
      </c>
    </row>
    <row r="20" spans="3:8" x14ac:dyDescent="0.3">
      <c r="C20" s="42" t="s">
        <v>664</v>
      </c>
      <c r="E20" s="42" t="s">
        <v>480</v>
      </c>
      <c r="G20" s="116" t="e">
        <v>#N/A</v>
      </c>
      <c r="H20" s="42" t="e">
        <f t="shared" si="0"/>
        <v>#N/A</v>
      </c>
    </row>
    <row r="21" spans="3:8" x14ac:dyDescent="0.3">
      <c r="E21" s="42" t="s">
        <v>481</v>
      </c>
      <c r="G21" s="116" t="e">
        <v>#N/A</v>
      </c>
      <c r="H21" s="42" t="e">
        <f t="shared" si="0"/>
        <v>#N/A</v>
      </c>
    </row>
    <row r="22" spans="3:8" x14ac:dyDescent="0.3">
      <c r="E22" s="42" t="s">
        <v>482</v>
      </c>
      <c r="G22" s="116" t="e">
        <v>#N/A</v>
      </c>
      <c r="H22" s="42" t="e">
        <f t="shared" si="0"/>
        <v>#N/A</v>
      </c>
    </row>
    <row r="23" spans="3:8" x14ac:dyDescent="0.3">
      <c r="G23" s="116" t="e">
        <v>#N/A</v>
      </c>
      <c r="H23" s="42" t="e">
        <f t="shared" si="0"/>
        <v>#N/A</v>
      </c>
    </row>
    <row r="24" spans="3:8" x14ac:dyDescent="0.3">
      <c r="G24" s="116" t="e">
        <v>#N/A</v>
      </c>
      <c r="H24" s="42" t="e">
        <f t="shared" si="0"/>
        <v>#N/A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F13"/>
  <sheetViews>
    <sheetView zoomScaleNormal="100" workbookViewId="0">
      <selection activeCell="D18" sqref="D18"/>
    </sheetView>
  </sheetViews>
  <sheetFormatPr defaultColWidth="9" defaultRowHeight="15.6" x14ac:dyDescent="0.3"/>
  <cols>
    <col min="1" max="1" width="23.59765625" style="42" customWidth="1"/>
    <col min="2" max="6" width="20.59765625" style="42" customWidth="1"/>
    <col min="7" max="16384" width="9" style="42"/>
  </cols>
  <sheetData>
    <row r="1" spans="1:6" ht="21" x14ac:dyDescent="0.3">
      <c r="A1" s="45"/>
      <c r="F1" s="124" t="s">
        <v>675</v>
      </c>
    </row>
    <row r="2" spans="1:6" ht="24.75" customHeight="1" x14ac:dyDescent="0.3">
      <c r="A2" s="409" t="s">
        <v>1001</v>
      </c>
      <c r="F2" s="124"/>
    </row>
    <row r="3" spans="1:6" s="358" customFormat="1" ht="15" x14ac:dyDescent="0.25">
      <c r="A3" s="384"/>
      <c r="B3" s="384" t="s">
        <v>1122</v>
      </c>
      <c r="C3" s="450" t="s">
        <v>1123</v>
      </c>
      <c r="D3" s="450" t="s">
        <v>1124</v>
      </c>
      <c r="E3" s="450" t="s">
        <v>1125</v>
      </c>
      <c r="F3" s="450" t="s">
        <v>1126</v>
      </c>
    </row>
    <row r="4" spans="1:6" s="26" customFormat="1" ht="60" customHeight="1" x14ac:dyDescent="0.25">
      <c r="A4" s="60" t="s">
        <v>68</v>
      </c>
      <c r="B4" s="137"/>
      <c r="C4" s="397"/>
      <c r="D4" s="137"/>
      <c r="E4" s="137"/>
      <c r="F4" s="137"/>
    </row>
    <row r="5" spans="1:6" s="26" customFormat="1" ht="20.100000000000001" customHeight="1" x14ac:dyDescent="0.25">
      <c r="A5" s="60" t="s">
        <v>842</v>
      </c>
      <c r="B5" s="137"/>
      <c r="C5" s="397"/>
      <c r="D5" s="137"/>
      <c r="E5" s="137"/>
      <c r="F5" s="137"/>
    </row>
    <row r="6" spans="1:6" s="26" customFormat="1" ht="20.100000000000001" customHeight="1" x14ac:dyDescent="0.25">
      <c r="A6" s="60" t="s">
        <v>854</v>
      </c>
      <c r="B6" s="137"/>
      <c r="C6" s="397"/>
      <c r="D6" s="137"/>
      <c r="E6" s="137"/>
      <c r="F6" s="137"/>
    </row>
    <row r="7" spans="1:6" s="26" customFormat="1" ht="20.100000000000001" customHeight="1" x14ac:dyDescent="0.25">
      <c r="A7" s="60" t="s">
        <v>1120</v>
      </c>
      <c r="B7" s="137"/>
      <c r="C7" s="397"/>
      <c r="D7" s="137"/>
      <c r="E7" s="137"/>
      <c r="F7" s="137"/>
    </row>
    <row r="8" spans="1:6" s="26" customFormat="1" ht="20.100000000000001" customHeight="1" x14ac:dyDescent="0.25">
      <c r="A8" s="60" t="s">
        <v>1121</v>
      </c>
      <c r="B8" s="137"/>
      <c r="C8" s="397"/>
      <c r="D8" s="137"/>
      <c r="E8" s="137"/>
      <c r="F8" s="137"/>
    </row>
    <row r="9" spans="1:6" s="26" customFormat="1" ht="60" customHeight="1" x14ac:dyDescent="0.25">
      <c r="A9" s="60" t="s">
        <v>887</v>
      </c>
      <c r="B9" s="137"/>
      <c r="C9" s="397"/>
      <c r="D9" s="137"/>
      <c r="E9" s="137"/>
      <c r="F9" s="137"/>
    </row>
    <row r="10" spans="1:6" s="26" customFormat="1" ht="60" customHeight="1" x14ac:dyDescent="0.25">
      <c r="A10" s="60" t="s">
        <v>869</v>
      </c>
      <c r="B10" s="137"/>
      <c r="C10" s="397"/>
      <c r="D10" s="137"/>
      <c r="E10" s="137"/>
      <c r="F10" s="137"/>
    </row>
    <row r="11" spans="1:6" s="26" customFormat="1" ht="60" customHeight="1" x14ac:dyDescent="0.25">
      <c r="A11" s="60" t="s">
        <v>888</v>
      </c>
      <c r="B11" s="137"/>
      <c r="C11" s="397"/>
      <c r="D11" s="137"/>
      <c r="E11" s="137"/>
      <c r="F11" s="137"/>
    </row>
    <row r="13" spans="1:6" x14ac:dyDescent="0.3">
      <c r="A13" s="481" t="s">
        <v>1097</v>
      </c>
      <c r="B13" s="481"/>
      <c r="C13" s="481"/>
      <c r="D13" s="481"/>
      <c r="E13" s="481"/>
      <c r="F13" s="481"/>
    </row>
  </sheetData>
  <mergeCells count="1">
    <mergeCell ref="A13:F13"/>
  </mergeCells>
  <hyperlinks>
    <hyperlink ref="F1" location="Indice!A1" display="Torna all'indice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A1:M51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11.19921875" defaultRowHeight="13.2" x14ac:dyDescent="0.25"/>
  <cols>
    <col min="1" max="1" width="37.8984375" style="47" customWidth="1"/>
    <col min="2" max="10" width="29.59765625" style="46" customWidth="1"/>
    <col min="11" max="11" width="29.5" style="46" customWidth="1"/>
    <col min="12" max="13" width="29.5" style="26" customWidth="1"/>
    <col min="14" max="16384" width="11.19921875" style="26"/>
  </cols>
  <sheetData>
    <row r="1" spans="1:13" ht="21" x14ac:dyDescent="0.25">
      <c r="A1" s="45"/>
      <c r="B1" s="124" t="s">
        <v>675</v>
      </c>
    </row>
    <row r="2" spans="1:13" ht="21" x14ac:dyDescent="0.25">
      <c r="A2" s="407" t="s">
        <v>946</v>
      </c>
      <c r="B2" s="206"/>
    </row>
    <row r="3" spans="1:13" ht="22.5" customHeight="1" x14ac:dyDescent="0.25">
      <c r="A3" s="390" t="s">
        <v>621</v>
      </c>
      <c r="B3" s="387" t="s">
        <v>62</v>
      </c>
      <c r="C3" s="387" t="s">
        <v>64</v>
      </c>
      <c r="D3" s="387" t="s">
        <v>65</v>
      </c>
      <c r="E3" s="387" t="s">
        <v>66</v>
      </c>
      <c r="F3" s="387" t="s">
        <v>67</v>
      </c>
      <c r="G3" s="387" t="s">
        <v>191</v>
      </c>
      <c r="H3" s="387" t="s">
        <v>192</v>
      </c>
      <c r="I3" s="387" t="s">
        <v>193</v>
      </c>
      <c r="J3" s="387" t="s">
        <v>194</v>
      </c>
      <c r="K3" s="387" t="s">
        <v>195</v>
      </c>
      <c r="L3" s="387" t="s">
        <v>463</v>
      </c>
      <c r="M3" s="387" t="s">
        <v>464</v>
      </c>
    </row>
    <row r="4" spans="1:13" x14ac:dyDescent="0.25">
      <c r="A4" s="51" t="s">
        <v>773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x14ac:dyDescent="0.25">
      <c r="A5" s="51" t="s">
        <v>871</v>
      </c>
      <c r="B5" s="170" t="s">
        <v>462</v>
      </c>
      <c r="C5" s="170" t="s">
        <v>462</v>
      </c>
      <c r="D5" s="170" t="s">
        <v>462</v>
      </c>
      <c r="E5" s="170" t="s">
        <v>462</v>
      </c>
      <c r="F5" s="170" t="s">
        <v>462</v>
      </c>
      <c r="G5" s="170" t="s">
        <v>462</v>
      </c>
      <c r="H5" s="170" t="s">
        <v>462</v>
      </c>
      <c r="I5" s="170" t="s">
        <v>462</v>
      </c>
      <c r="J5" s="170" t="s">
        <v>462</v>
      </c>
      <c r="K5" s="170" t="s">
        <v>462</v>
      </c>
      <c r="L5" s="170" t="s">
        <v>462</v>
      </c>
      <c r="M5" s="170" t="s">
        <v>462</v>
      </c>
    </row>
    <row r="6" spans="1:13" x14ac:dyDescent="0.25">
      <c r="A6" s="171" t="s">
        <v>774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x14ac:dyDescent="0.25">
      <c r="A7" s="171" t="s">
        <v>775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x14ac:dyDescent="0.25">
      <c r="A8" s="171" t="s">
        <v>776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x14ac:dyDescent="0.25">
      <c r="A9" s="51" t="s">
        <v>767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3" x14ac:dyDescent="0.25">
      <c r="A10" s="51" t="s">
        <v>768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1:13" x14ac:dyDescent="0.25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</row>
    <row r="12" spans="1:13" x14ac:dyDescent="0.25">
      <c r="A12" s="51" t="s">
        <v>773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x14ac:dyDescent="0.25">
      <c r="A13" s="51" t="s">
        <v>871</v>
      </c>
      <c r="B13" s="170" t="s">
        <v>462</v>
      </c>
      <c r="C13" s="170" t="s">
        <v>462</v>
      </c>
      <c r="D13" s="170" t="s">
        <v>462</v>
      </c>
      <c r="E13" s="170" t="s">
        <v>462</v>
      </c>
      <c r="F13" s="170" t="s">
        <v>462</v>
      </c>
      <c r="G13" s="170" t="s">
        <v>462</v>
      </c>
      <c r="H13" s="170" t="s">
        <v>462</v>
      </c>
      <c r="I13" s="170" t="s">
        <v>462</v>
      </c>
      <c r="J13" s="170" t="s">
        <v>462</v>
      </c>
      <c r="K13" s="170" t="s">
        <v>462</v>
      </c>
      <c r="L13" s="170" t="s">
        <v>462</v>
      </c>
      <c r="M13" s="170" t="s">
        <v>462</v>
      </c>
    </row>
    <row r="14" spans="1:13" x14ac:dyDescent="0.25">
      <c r="A14" s="171" t="s">
        <v>774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3" x14ac:dyDescent="0.25">
      <c r="A15" s="171" t="s">
        <v>775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  <row r="16" spans="1:13" x14ac:dyDescent="0.25">
      <c r="A16" s="171" t="s">
        <v>776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17" spans="1:13" x14ac:dyDescent="0.25">
      <c r="A17" s="51" t="s">
        <v>767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 s="359" customFormat="1" x14ac:dyDescent="0.2">
      <c r="A18" s="51" t="s">
        <v>768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</row>
    <row r="19" spans="1:13" s="359" customFormat="1" ht="10.199999999999999" x14ac:dyDescent="0.2">
      <c r="A19" s="24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x14ac:dyDescent="0.25">
      <c r="A20" s="51" t="s">
        <v>773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 x14ac:dyDescent="0.25">
      <c r="A21" s="51" t="s">
        <v>871</v>
      </c>
      <c r="B21" s="170" t="s">
        <v>462</v>
      </c>
      <c r="C21" s="170" t="s">
        <v>462</v>
      </c>
      <c r="D21" s="170" t="s">
        <v>462</v>
      </c>
      <c r="E21" s="170" t="s">
        <v>462</v>
      </c>
      <c r="F21" s="170" t="s">
        <v>462</v>
      </c>
      <c r="G21" s="170" t="s">
        <v>462</v>
      </c>
      <c r="H21" s="170" t="s">
        <v>462</v>
      </c>
      <c r="I21" s="170" t="s">
        <v>462</v>
      </c>
      <c r="J21" s="170" t="s">
        <v>462</v>
      </c>
      <c r="K21" s="170" t="s">
        <v>462</v>
      </c>
      <c r="L21" s="170" t="s">
        <v>462</v>
      </c>
      <c r="M21" s="170" t="s">
        <v>462</v>
      </c>
    </row>
    <row r="22" spans="1:13" x14ac:dyDescent="0.25">
      <c r="A22" s="171" t="s">
        <v>774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</row>
    <row r="23" spans="1:13" x14ac:dyDescent="0.25">
      <c r="A23" s="171" t="s">
        <v>775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3" x14ac:dyDescent="0.25">
      <c r="A24" s="171" t="s">
        <v>776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13" x14ac:dyDescent="0.25">
      <c r="A25" s="51" t="s">
        <v>767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 x14ac:dyDescent="0.25">
      <c r="A26" s="51" t="s">
        <v>768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</row>
    <row r="27" spans="1:13" s="359" customFormat="1" ht="10.199999999999999" x14ac:dyDescent="0.2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</row>
    <row r="28" spans="1:13" x14ac:dyDescent="0.25">
      <c r="A28" s="51" t="s">
        <v>773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13" x14ac:dyDescent="0.25">
      <c r="A29" s="51" t="s">
        <v>871</v>
      </c>
      <c r="B29" s="170" t="s">
        <v>462</v>
      </c>
      <c r="C29" s="170" t="s">
        <v>462</v>
      </c>
      <c r="D29" s="170" t="s">
        <v>462</v>
      </c>
      <c r="E29" s="170" t="s">
        <v>462</v>
      </c>
      <c r="F29" s="170" t="s">
        <v>462</v>
      </c>
      <c r="G29" s="170" t="s">
        <v>462</v>
      </c>
      <c r="H29" s="170" t="s">
        <v>462</v>
      </c>
      <c r="I29" s="170" t="s">
        <v>462</v>
      </c>
      <c r="J29" s="170" t="s">
        <v>462</v>
      </c>
      <c r="K29" s="170" t="s">
        <v>462</v>
      </c>
      <c r="L29" s="170" t="s">
        <v>462</v>
      </c>
      <c r="M29" s="170" t="s">
        <v>462</v>
      </c>
    </row>
    <row r="30" spans="1:13" x14ac:dyDescent="0.25">
      <c r="A30" s="171" t="s">
        <v>774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13" x14ac:dyDescent="0.25">
      <c r="A31" s="171" t="s">
        <v>775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x14ac:dyDescent="0.25">
      <c r="A32" s="171" t="s">
        <v>776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x14ac:dyDescent="0.25">
      <c r="A33" s="51" t="s">
        <v>767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x14ac:dyDescent="0.25">
      <c r="A34" s="51" t="s">
        <v>768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s="359" customFormat="1" ht="10.199999999999999" x14ac:dyDescent="0.2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</row>
    <row r="36" spans="1:13" x14ac:dyDescent="0.25">
      <c r="A36" s="51" t="s">
        <v>773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x14ac:dyDescent="0.25">
      <c r="A37" s="51" t="s">
        <v>871</v>
      </c>
      <c r="B37" s="170" t="s">
        <v>462</v>
      </c>
      <c r="C37" s="170" t="s">
        <v>462</v>
      </c>
      <c r="D37" s="170" t="s">
        <v>462</v>
      </c>
      <c r="E37" s="170" t="s">
        <v>462</v>
      </c>
      <c r="F37" s="170" t="s">
        <v>462</v>
      </c>
      <c r="G37" s="170" t="s">
        <v>462</v>
      </c>
      <c r="H37" s="170" t="s">
        <v>462</v>
      </c>
      <c r="I37" s="170" t="s">
        <v>462</v>
      </c>
      <c r="J37" s="170" t="s">
        <v>462</v>
      </c>
      <c r="K37" s="170" t="s">
        <v>462</v>
      </c>
      <c r="L37" s="170" t="s">
        <v>462</v>
      </c>
      <c r="M37" s="170" t="s">
        <v>462</v>
      </c>
    </row>
    <row r="38" spans="1:13" x14ac:dyDescent="0.25">
      <c r="A38" s="171" t="s">
        <v>774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</row>
    <row r="39" spans="1:13" x14ac:dyDescent="0.25">
      <c r="A39" s="171" t="s">
        <v>775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x14ac:dyDescent="0.25">
      <c r="A40" s="171" t="s">
        <v>776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</row>
    <row r="41" spans="1:13" x14ac:dyDescent="0.25">
      <c r="A41" s="51" t="s">
        <v>767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</row>
    <row r="42" spans="1:13" x14ac:dyDescent="0.25">
      <c r="A42" s="51" t="s">
        <v>768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</row>
    <row r="43" spans="1:13" ht="13.8" thickBot="1" x14ac:dyDescent="0.3">
      <c r="A43" s="209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</row>
    <row r="44" spans="1:13" ht="15.6" x14ac:dyDescent="0.3">
      <c r="A44" s="244" t="s">
        <v>777</v>
      </c>
      <c r="B44" s="245"/>
      <c r="C44" s="246"/>
      <c r="D44" s="247"/>
      <c r="E44" s="197"/>
      <c r="F44" s="197"/>
      <c r="G44" s="197"/>
    </row>
    <row r="45" spans="1:13" ht="27" customHeight="1" x14ac:dyDescent="0.25">
      <c r="A45" s="482" t="s">
        <v>1119</v>
      </c>
      <c r="B45" s="483"/>
      <c r="C45" s="483"/>
      <c r="D45" s="484"/>
      <c r="E45" s="248"/>
      <c r="F45" s="248"/>
      <c r="G45" s="197"/>
    </row>
    <row r="46" spans="1:13" ht="32.25" customHeight="1" x14ac:dyDescent="0.25">
      <c r="A46" s="482" t="s">
        <v>1118</v>
      </c>
      <c r="B46" s="483"/>
      <c r="C46" s="483"/>
      <c r="D46" s="484"/>
      <c r="E46" s="248"/>
      <c r="F46" s="248"/>
      <c r="G46" s="248"/>
    </row>
    <row r="47" spans="1:13" ht="31.5" customHeight="1" x14ac:dyDescent="0.25">
      <c r="A47" s="485" t="s">
        <v>1117</v>
      </c>
      <c r="B47" s="486"/>
      <c r="C47" s="486"/>
      <c r="D47" s="487"/>
      <c r="E47" s="248"/>
      <c r="F47" s="248"/>
      <c r="G47" s="197"/>
    </row>
    <row r="48" spans="1:13" ht="13.8" thickBot="1" x14ac:dyDescent="0.3">
      <c r="A48" s="419"/>
      <c r="B48" s="420"/>
      <c r="C48" s="420"/>
      <c r="D48" s="421"/>
    </row>
    <row r="50" spans="1:11" x14ac:dyDescent="0.25">
      <c r="B50" s="47"/>
      <c r="C50" s="47"/>
      <c r="K50" s="26"/>
    </row>
    <row r="51" spans="1:11" x14ac:dyDescent="0.25">
      <c r="A51" s="46"/>
    </row>
  </sheetData>
  <mergeCells count="3">
    <mergeCell ref="A46:D46"/>
    <mergeCell ref="A45:D45"/>
    <mergeCell ref="A47:D47"/>
  </mergeCells>
  <dataValidations count="2">
    <dataValidation allowBlank="1" showInputMessage="1" showErrorMessage="1" prompt="Specificare il ruolo svolto (es. ricercatore, docente/relatore, consulente, tutor, tecnico di supporto, etc.) e il numero di ore totali previste/svolte" sqref="B30:M30 B22:M22 B14:M14 B38:M38 B6:M6"/>
    <dataValidation allowBlank="1" showInputMessage="1" showErrorMessage="1" prompt="Evidenziare qualifiche/competenze nelle materie/settore oggetto del progetto. Allegare il curriculum (max tre pagine)." sqref="B32:M32 B24:M24 B16:M16 B40:M40 B8:M8"/>
  </dataValidations>
  <hyperlinks>
    <hyperlink ref="B1" location="Indice!A1" display="Torna all'indice"/>
  </hyperlinks>
  <pageMargins left="0.57999999999999996" right="0.26" top="0.27559055118110237" bottom="0.35433070866141736" header="0.27559055118110237" footer="0.15748031496062992"/>
  <pageSetup paperSize="9" orientation="landscape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Liguria!$D$2:$D$5</xm:f>
          </x14:formula1>
          <xm:sqref>B5:M5 B13:M13 B21:M21 B29:M29 B37:M37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A1:G15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11.19921875" defaultRowHeight="13.2" x14ac:dyDescent="0.25"/>
  <cols>
    <col min="1" max="1" width="15.19921875" style="26" bestFit="1" customWidth="1"/>
    <col min="2" max="2" width="13" style="26" customWidth="1"/>
    <col min="3" max="3" width="13.5" style="26" customWidth="1"/>
    <col min="4" max="4" width="79.59765625" style="26" customWidth="1"/>
    <col min="5" max="5" width="19.09765625" style="26" customWidth="1"/>
    <col min="6" max="6" width="12.59765625" style="26" bestFit="1" customWidth="1"/>
    <col min="7" max="16384" width="11.19921875" style="26"/>
  </cols>
  <sheetData>
    <row r="1" spans="1:7" x14ac:dyDescent="0.25">
      <c r="B1" s="124" t="s">
        <v>675</v>
      </c>
    </row>
    <row r="2" spans="1:7" ht="17.399999999999999" x14ac:dyDescent="0.3">
      <c r="A2" s="410" t="s">
        <v>947</v>
      </c>
    </row>
    <row r="3" spans="1:7" ht="39.450000000000003" customHeight="1" x14ac:dyDescent="0.25">
      <c r="A3" s="60" t="s">
        <v>620</v>
      </c>
      <c r="B3" s="384" t="s">
        <v>189</v>
      </c>
      <c r="C3" s="384" t="s">
        <v>190</v>
      </c>
      <c r="D3" s="384" t="s">
        <v>94</v>
      </c>
    </row>
    <row r="4" spans="1:7" x14ac:dyDescent="0.25">
      <c r="A4" s="49" t="s">
        <v>62</v>
      </c>
      <c r="B4" s="13" t="s">
        <v>462</v>
      </c>
      <c r="C4" s="13" t="s">
        <v>462</v>
      </c>
      <c r="D4" s="159"/>
      <c r="E4" s="25" t="str">
        <f t="shared" ref="E4:E13" si="0">LEN(SUBSTITUTE(D4," ",""))&amp; " caratteri / 3000"</f>
        <v>0 caratteri / 3000</v>
      </c>
      <c r="F4" s="62"/>
      <c r="G4" s="69"/>
    </row>
    <row r="5" spans="1:7" x14ac:dyDescent="0.25">
      <c r="A5" s="49" t="s">
        <v>64</v>
      </c>
      <c r="B5" s="13" t="s">
        <v>462</v>
      </c>
      <c r="C5" s="13" t="s">
        <v>462</v>
      </c>
      <c r="D5" s="159"/>
      <c r="E5" s="25" t="str">
        <f t="shared" si="0"/>
        <v>0 caratteri / 3000</v>
      </c>
      <c r="F5" s="62"/>
    </row>
    <row r="6" spans="1:7" x14ac:dyDescent="0.25">
      <c r="A6" s="49" t="s">
        <v>65</v>
      </c>
      <c r="B6" s="13" t="s">
        <v>462</v>
      </c>
      <c r="C6" s="13" t="s">
        <v>462</v>
      </c>
      <c r="D6" s="159"/>
      <c r="E6" s="25" t="str">
        <f t="shared" si="0"/>
        <v>0 caratteri / 3000</v>
      </c>
      <c r="F6" s="62"/>
    </row>
    <row r="7" spans="1:7" x14ac:dyDescent="0.25">
      <c r="A7" s="49" t="s">
        <v>66</v>
      </c>
      <c r="B7" s="13" t="s">
        <v>462</v>
      </c>
      <c r="C7" s="13" t="s">
        <v>462</v>
      </c>
      <c r="D7" s="159"/>
      <c r="E7" s="25" t="str">
        <f t="shared" si="0"/>
        <v>0 caratteri / 3000</v>
      </c>
      <c r="F7" s="62"/>
    </row>
    <row r="8" spans="1:7" x14ac:dyDescent="0.25">
      <c r="A8" s="49" t="s">
        <v>67</v>
      </c>
      <c r="B8" s="13" t="s">
        <v>462</v>
      </c>
      <c r="C8" s="13" t="s">
        <v>462</v>
      </c>
      <c r="D8" s="159"/>
      <c r="E8" s="25" t="str">
        <f t="shared" si="0"/>
        <v>0 caratteri / 3000</v>
      </c>
      <c r="F8" s="62"/>
    </row>
    <row r="9" spans="1:7" x14ac:dyDescent="0.25">
      <c r="A9" s="49" t="s">
        <v>191</v>
      </c>
      <c r="B9" s="13" t="s">
        <v>462</v>
      </c>
      <c r="C9" s="13" t="s">
        <v>462</v>
      </c>
      <c r="D9" s="159"/>
      <c r="E9" s="25" t="str">
        <f t="shared" si="0"/>
        <v>0 caratteri / 3000</v>
      </c>
      <c r="F9" s="62"/>
    </row>
    <row r="10" spans="1:7" x14ac:dyDescent="0.25">
      <c r="A10" s="49" t="s">
        <v>192</v>
      </c>
      <c r="B10" s="13" t="s">
        <v>462</v>
      </c>
      <c r="C10" s="13" t="s">
        <v>462</v>
      </c>
      <c r="D10" s="159"/>
      <c r="E10" s="25" t="str">
        <f t="shared" si="0"/>
        <v>0 caratteri / 3000</v>
      </c>
      <c r="F10" s="62"/>
    </row>
    <row r="11" spans="1:7" x14ac:dyDescent="0.25">
      <c r="A11" s="49" t="s">
        <v>193</v>
      </c>
      <c r="B11" s="13" t="s">
        <v>462</v>
      </c>
      <c r="C11" s="13" t="s">
        <v>462</v>
      </c>
      <c r="D11" s="159"/>
      <c r="E11" s="25" t="str">
        <f t="shared" si="0"/>
        <v>0 caratteri / 3000</v>
      </c>
      <c r="F11" s="62"/>
    </row>
    <row r="12" spans="1:7" x14ac:dyDescent="0.25">
      <c r="A12" s="49" t="s">
        <v>194</v>
      </c>
      <c r="B12" s="13" t="s">
        <v>462</v>
      </c>
      <c r="C12" s="13" t="s">
        <v>462</v>
      </c>
      <c r="D12" s="159"/>
      <c r="E12" s="25" t="str">
        <f t="shared" si="0"/>
        <v>0 caratteri / 3000</v>
      </c>
      <c r="F12" s="62"/>
    </row>
    <row r="13" spans="1:7" x14ac:dyDescent="0.25">
      <c r="A13" s="49" t="s">
        <v>195</v>
      </c>
      <c r="B13" s="13" t="s">
        <v>462</v>
      </c>
      <c r="C13" s="13" t="s">
        <v>462</v>
      </c>
      <c r="D13" s="159"/>
      <c r="E13" s="25" t="str">
        <f t="shared" si="0"/>
        <v>0 caratteri / 3000</v>
      </c>
      <c r="F13" s="62"/>
    </row>
    <row r="14" spans="1:7" x14ac:dyDescent="0.25">
      <c r="A14" s="49" t="s">
        <v>463</v>
      </c>
      <c r="B14" s="13" t="s">
        <v>462</v>
      </c>
      <c r="C14" s="13" t="s">
        <v>462</v>
      </c>
      <c r="D14" s="159"/>
      <c r="E14" s="25" t="str">
        <f t="shared" ref="E14:E15" si="1">LEN(SUBSTITUTE(D14," ",""))&amp; " caratteri / 3000"</f>
        <v>0 caratteri / 3000</v>
      </c>
      <c r="F14" s="62"/>
    </row>
    <row r="15" spans="1:7" x14ac:dyDescent="0.25">
      <c r="A15" s="49" t="s">
        <v>464</v>
      </c>
      <c r="B15" s="13" t="s">
        <v>462</v>
      </c>
      <c r="C15" s="13" t="s">
        <v>462</v>
      </c>
      <c r="D15" s="159"/>
      <c r="E15" s="25" t="str">
        <f t="shared" si="1"/>
        <v>0 caratteri / 3000</v>
      </c>
      <c r="F15" s="62"/>
    </row>
  </sheetData>
  <conditionalFormatting sqref="E4:E15">
    <cfRule type="expression" dxfId="70" priority="51">
      <formula>LEN(SUBSTITUTE($D$4," ",""))&gt;3000</formula>
    </cfRule>
  </conditionalFormatting>
  <conditionalFormatting sqref="E5:E15">
    <cfRule type="expression" dxfId="69" priority="49">
      <formula>LEN(SUBSTITUTE($D$5," ",""))&gt;3000</formula>
    </cfRule>
  </conditionalFormatting>
  <conditionalFormatting sqref="E6:E15">
    <cfRule type="expression" dxfId="68" priority="48">
      <formula>LEN(SUBSTITUTE($D$6," ",""))&gt;3000</formula>
    </cfRule>
  </conditionalFormatting>
  <conditionalFormatting sqref="E7:E15">
    <cfRule type="expression" dxfId="67" priority="47">
      <formula>LEN(SUBSTITUTE($D$7," ",""))&gt;3000</formula>
    </cfRule>
  </conditionalFormatting>
  <conditionalFormatting sqref="E8:E10">
    <cfRule type="expression" dxfId="66" priority="46">
      <formula>LEN(SUBSTITUTE($D$8," ",""))&gt;3000</formula>
    </cfRule>
  </conditionalFormatting>
  <conditionalFormatting sqref="E9:E10">
    <cfRule type="expression" dxfId="65" priority="45">
      <formula>LEN(SUBSTITUTE($D$9," ",""))&gt;3000</formula>
    </cfRule>
  </conditionalFormatting>
  <conditionalFormatting sqref="E10">
    <cfRule type="expression" dxfId="64" priority="44">
      <formula>LEN(SUBSTITUTE($D$10," ",""))&gt;3000</formula>
    </cfRule>
  </conditionalFormatting>
  <conditionalFormatting sqref="E11:E15">
    <cfRule type="expression" dxfId="63" priority="43">
      <formula>LEN(SUBSTITUTE($D$11," ",""))&gt;3000</formula>
    </cfRule>
  </conditionalFormatting>
  <conditionalFormatting sqref="E12:E15">
    <cfRule type="expression" dxfId="62" priority="42">
      <formula>LEN(SUBSTITUTE($D$12," ",""))&gt;3000</formula>
    </cfRule>
  </conditionalFormatting>
  <conditionalFormatting sqref="E13:E15">
    <cfRule type="expression" dxfId="61" priority="41">
      <formula>LEN(SUBSTITUTE($D$13," ",""))&gt;3000</formula>
    </cfRule>
  </conditionalFormatting>
  <dataValidations count="1">
    <dataValidation operator="lessThanOrEqual" allowBlank="1" showInputMessage="1" showErrorMessage="1" promptTitle="Max 3000 caratteri" prompt="Competenze ed esperienza pregressa sulle tematiche del progetto; inserire max 10 pubblicazioni recenti e più importanti in merito alle tematiche affrontate" sqref="D4:D15"/>
  </dataValidations>
  <hyperlinks>
    <hyperlink ref="B1" location="Indice!A1" display="Torna all'indice"/>
  </hyperlinks>
  <pageMargins left="0.49" right="0.23622047244094491" top="0.47244094488188981" bottom="0.43307086614173229" header="0.31496062992125984" footer="0.31496062992125984"/>
  <pageSetup paperSize="9" orientation="landscape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B4:C15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19921875" defaultRowHeight="13.2" x14ac:dyDescent="0.25"/>
  <cols>
    <col min="1" max="1" width="15.69921875" style="26" customWidth="1"/>
    <col min="2" max="2" width="21.5" style="26" customWidth="1"/>
    <col min="3" max="3" width="17" style="26" customWidth="1"/>
    <col min="4" max="4" width="19.8984375" style="26" customWidth="1"/>
    <col min="5" max="5" width="36.8984375" style="26" customWidth="1"/>
    <col min="6" max="6" width="14.09765625" style="26" customWidth="1"/>
    <col min="7" max="7" width="12.59765625" style="26" bestFit="1" customWidth="1"/>
    <col min="8" max="16384" width="11.19921875" style="26"/>
  </cols>
  <sheetData>
    <row r="1" spans="1:7" ht="21" x14ac:dyDescent="0.4">
      <c r="A1" s="388" t="s">
        <v>604</v>
      </c>
      <c r="B1" s="124" t="s">
        <v>675</v>
      </c>
    </row>
    <row r="3" spans="1:7" ht="39.450000000000003" customHeight="1" x14ac:dyDescent="0.25">
      <c r="A3" s="60" t="s">
        <v>620</v>
      </c>
      <c r="B3" s="384" t="s">
        <v>68</v>
      </c>
      <c r="C3" s="384" t="s">
        <v>189</v>
      </c>
      <c r="D3" s="384" t="s">
        <v>190</v>
      </c>
      <c r="E3" s="384" t="s">
        <v>94</v>
      </c>
    </row>
    <row r="4" spans="1:7" ht="182.25" customHeight="1" x14ac:dyDescent="0.25">
      <c r="A4" s="49" t="s">
        <v>62</v>
      </c>
      <c r="B4" s="12"/>
      <c r="C4" s="61" t="str">
        <f>IF('Esperienza Partner'!B4&lt;&gt;"",'Esperienza Partner'!B4,"")</f>
        <v>-- Seleziona --</v>
      </c>
      <c r="D4" s="61" t="str">
        <f>IF('Esperienza Partner'!C4&lt;&gt;"",'Esperienza Partner'!C4,"")</f>
        <v>-- Seleziona --</v>
      </c>
      <c r="E4" s="61" t="str">
        <f>IF('Esperienza Partner'!D4&lt;&gt;"",'Esperienza Partner'!D4,"")</f>
        <v/>
      </c>
      <c r="F4" s="25" t="str">
        <f>LEN(SUBSTITUTE(E4," ",""))&amp; " caratteri / 3000"</f>
        <v>0 caratteri / 3000</v>
      </c>
      <c r="G4" s="62"/>
    </row>
    <row r="5" spans="1:7" ht="182.85" customHeight="1" x14ac:dyDescent="0.25">
      <c r="A5" s="49" t="s">
        <v>63</v>
      </c>
      <c r="B5" s="12"/>
      <c r="C5" s="61" t="str">
        <f>IF('Esperienza Partner'!B5&lt;&gt;"",'Esperienza Partner'!B5,"")</f>
        <v>-- Seleziona --</v>
      </c>
      <c r="D5" s="61" t="str">
        <f>IF('Esperienza Partner'!C5&lt;&gt;"",'Esperienza Partner'!C5,"")</f>
        <v>-- Seleziona --</v>
      </c>
      <c r="E5" s="61" t="str">
        <f>IF('Esperienza Partner'!D5&lt;&gt;"",'Esperienza Partner'!D5,"")</f>
        <v/>
      </c>
      <c r="F5" s="25" t="str">
        <f t="shared" ref="F5:F24" si="0">LEN(SUBSTITUTE(E5," ",""))&amp; " caratteri / 3000"</f>
        <v>0 caratteri / 3000</v>
      </c>
      <c r="G5" s="63"/>
    </row>
    <row r="6" spans="1:7" ht="182.85" customHeight="1" x14ac:dyDescent="0.25">
      <c r="A6" s="49" t="s">
        <v>64</v>
      </c>
      <c r="B6" s="12"/>
      <c r="C6" s="61" t="str">
        <f>IF('Esperienza Partner'!B6&lt;&gt;"",'Esperienza Partner'!B6,"")</f>
        <v>-- Seleziona --</v>
      </c>
      <c r="D6" s="61" t="str">
        <f>IF('Esperienza Partner'!C6&lt;&gt;"",'Esperienza Partner'!C6,"")</f>
        <v>-- Seleziona --</v>
      </c>
      <c r="E6" s="61" t="str">
        <f>IF('Esperienza Partner'!D6&lt;&gt;"",'Esperienza Partner'!D6,"")</f>
        <v/>
      </c>
      <c r="F6" s="25" t="str">
        <f t="shared" si="0"/>
        <v>0 caratteri / 3000</v>
      </c>
      <c r="G6" s="63"/>
    </row>
    <row r="7" spans="1:7" ht="182.85" customHeight="1" x14ac:dyDescent="0.25">
      <c r="A7" s="49" t="s">
        <v>65</v>
      </c>
      <c r="B7" s="12"/>
      <c r="C7" s="61" t="str">
        <f>IF('Esperienza Partner'!B7&lt;&gt;"",'Esperienza Partner'!B7,"")</f>
        <v>-- Seleziona --</v>
      </c>
      <c r="D7" s="61" t="str">
        <f>IF('Esperienza Partner'!C7&lt;&gt;"",'Esperienza Partner'!C7,"")</f>
        <v>-- Seleziona --</v>
      </c>
      <c r="E7" s="61" t="str">
        <f>IF('Esperienza Partner'!D7&lt;&gt;"",'Esperienza Partner'!D7,"")</f>
        <v/>
      </c>
      <c r="F7" s="25" t="str">
        <f t="shared" si="0"/>
        <v>0 caratteri / 3000</v>
      </c>
    </row>
    <row r="8" spans="1:7" ht="182.85" customHeight="1" x14ac:dyDescent="0.25">
      <c r="A8" s="49" t="s">
        <v>66</v>
      </c>
      <c r="B8" s="12"/>
      <c r="C8" s="61" t="str">
        <f>IF('Esperienza Partner'!B8&lt;&gt;"",'Esperienza Partner'!B8,"")</f>
        <v>-- Seleziona --</v>
      </c>
      <c r="D8" s="61" t="str">
        <f>IF('Esperienza Partner'!C8&lt;&gt;"",'Esperienza Partner'!C8,"")</f>
        <v>-- Seleziona --</v>
      </c>
      <c r="E8" s="61" t="str">
        <f>IF('Esperienza Partner'!D8&lt;&gt;"",'Esperienza Partner'!D8,"")</f>
        <v/>
      </c>
      <c r="F8" s="25" t="str">
        <f t="shared" si="0"/>
        <v>0 caratteri / 3000</v>
      </c>
    </row>
    <row r="9" spans="1:7" ht="182.85" customHeight="1" x14ac:dyDescent="0.25">
      <c r="A9" s="49" t="s">
        <v>67</v>
      </c>
      <c r="B9" s="12"/>
      <c r="C9" s="61" t="str">
        <f>IF('Esperienza Partner'!B9&lt;&gt;"",'Esperienza Partner'!B9,"")</f>
        <v>-- Seleziona --</v>
      </c>
      <c r="D9" s="61" t="str">
        <f>IF('Esperienza Partner'!C9&lt;&gt;"",'Esperienza Partner'!C9,"")</f>
        <v>-- Seleziona --</v>
      </c>
      <c r="E9" s="61" t="str">
        <f>IF('Esperienza Partner'!D9&lt;&gt;"",'Esperienza Partner'!D9,"")</f>
        <v/>
      </c>
      <c r="F9" s="25" t="str">
        <f t="shared" si="0"/>
        <v>0 caratteri / 3000</v>
      </c>
    </row>
    <row r="10" spans="1:7" ht="182.85" customHeight="1" x14ac:dyDescent="0.25">
      <c r="A10" s="49" t="s">
        <v>191</v>
      </c>
      <c r="B10" s="12"/>
      <c r="C10" s="61" t="str">
        <f>IF('Esperienza Partner'!B10&lt;&gt;"",'Esperienza Partner'!B10,"")</f>
        <v>-- Seleziona --</v>
      </c>
      <c r="D10" s="61" t="str">
        <f>IF('Esperienza Partner'!C10&lt;&gt;"",'Esperienza Partner'!C10,"")</f>
        <v>-- Seleziona --</v>
      </c>
      <c r="E10" s="61" t="str">
        <f>IF('Esperienza Partner'!D10&lt;&gt;"",'Esperienza Partner'!D10,"")</f>
        <v/>
      </c>
      <c r="F10" s="25" t="str">
        <f t="shared" si="0"/>
        <v>0 caratteri / 3000</v>
      </c>
    </row>
    <row r="11" spans="1:7" ht="182.85" customHeight="1" x14ac:dyDescent="0.25">
      <c r="A11" s="49" t="s">
        <v>192</v>
      </c>
      <c r="B11" s="12"/>
      <c r="C11" s="61" t="str">
        <f>IF('Esperienza Partner'!B11&lt;&gt;"",'Esperienza Partner'!B11,"")</f>
        <v>-- Seleziona --</v>
      </c>
      <c r="D11" s="61" t="str">
        <f>IF('Esperienza Partner'!C11&lt;&gt;"",'Esperienza Partner'!C11,"")</f>
        <v>-- Seleziona --</v>
      </c>
      <c r="E11" s="61" t="str">
        <f>IF('Esperienza Partner'!D11&lt;&gt;"",'Esperienza Partner'!D11,"")</f>
        <v/>
      </c>
      <c r="F11" s="25" t="str">
        <f t="shared" si="0"/>
        <v>0 caratteri / 3000</v>
      </c>
    </row>
    <row r="12" spans="1:7" ht="182.85" customHeight="1" x14ac:dyDescent="0.25">
      <c r="A12" s="49" t="s">
        <v>193</v>
      </c>
      <c r="B12" s="12"/>
      <c r="C12" s="61" t="str">
        <f>IF('Esperienza Partner'!B12&lt;&gt;"",'Esperienza Partner'!B12,"")</f>
        <v>-- Seleziona --</v>
      </c>
      <c r="D12" s="61" t="str">
        <f>IF('Esperienza Partner'!C12&lt;&gt;"",'Esperienza Partner'!C12,"")</f>
        <v>-- Seleziona --</v>
      </c>
      <c r="E12" s="61" t="str">
        <f>IF('Esperienza Partner'!D12&lt;&gt;"",'Esperienza Partner'!D12,"")</f>
        <v/>
      </c>
      <c r="F12" s="25" t="str">
        <f t="shared" si="0"/>
        <v>0 caratteri / 3000</v>
      </c>
    </row>
    <row r="13" spans="1:7" ht="182.85" customHeight="1" x14ac:dyDescent="0.25">
      <c r="A13" s="49" t="s">
        <v>194</v>
      </c>
      <c r="B13" s="12"/>
      <c r="C13" s="61" t="str">
        <f>IF('Esperienza Partner'!B13&lt;&gt;"",'Esperienza Partner'!B13,"")</f>
        <v>-- Seleziona --</v>
      </c>
      <c r="D13" s="61" t="str">
        <f>IF('Esperienza Partner'!C13&lt;&gt;"",'Esperienza Partner'!C13,"")</f>
        <v>-- Seleziona --</v>
      </c>
      <c r="E13" s="61" t="str">
        <f>IF('Esperienza Partner'!D13&lt;&gt;"",'Esperienza Partner'!D13,"")</f>
        <v/>
      </c>
      <c r="F13" s="25" t="str">
        <f t="shared" si="0"/>
        <v>0 caratteri / 3000</v>
      </c>
    </row>
    <row r="14" spans="1:7" ht="182.85" customHeight="1" x14ac:dyDescent="0.25">
      <c r="A14" s="49" t="s">
        <v>195</v>
      </c>
      <c r="B14" s="12"/>
      <c r="C14" s="61" t="str">
        <f>IF('Esperienza Partner'!B14&lt;&gt;"",'Esperienza Partner'!B14,"")</f>
        <v>-- Seleziona --</v>
      </c>
      <c r="D14" s="61" t="str">
        <f>IF('Esperienza Partner'!C14&lt;&gt;"",'Esperienza Partner'!C14,"")</f>
        <v>-- Seleziona --</v>
      </c>
      <c r="E14" s="61" t="str">
        <f>IF('Esperienza Partner'!D14&lt;&gt;"",'Esperienza Partner'!D14,"")</f>
        <v/>
      </c>
      <c r="F14" s="25" t="str">
        <f t="shared" si="0"/>
        <v>0 caratteri / 3000</v>
      </c>
    </row>
    <row r="15" spans="1:7" ht="182.85" customHeight="1" x14ac:dyDescent="0.25">
      <c r="A15" s="49" t="s">
        <v>463</v>
      </c>
      <c r="B15" s="12"/>
      <c r="C15" s="61" t="str">
        <f>IF('Esperienza Partner'!B14&lt;&gt;"",'Esperienza Partner'!B14,"")</f>
        <v>-- Seleziona --</v>
      </c>
      <c r="D15" s="61" t="str">
        <f>IF('Esperienza Partner'!C14&lt;&gt;"",'Esperienza Partner'!C14,"")</f>
        <v>-- Seleziona --</v>
      </c>
      <c r="E15" s="61" t="str">
        <f>IF('Esperienza Partner'!D14&lt;&gt;"",'Esperienza Partner'!D14,"")</f>
        <v/>
      </c>
      <c r="F15" s="25" t="str">
        <f t="shared" si="0"/>
        <v>0 caratteri / 3000</v>
      </c>
      <c r="G15" s="63"/>
    </row>
    <row r="16" spans="1:7" ht="182.85" customHeight="1" x14ac:dyDescent="0.25">
      <c r="A16" s="49" t="s">
        <v>464</v>
      </c>
      <c r="B16" s="12"/>
      <c r="C16" s="61"/>
      <c r="D16" s="61"/>
      <c r="E16" s="61"/>
      <c r="F16" s="25" t="str">
        <f t="shared" si="0"/>
        <v>0 caratteri / 3000</v>
      </c>
      <c r="G16" s="63"/>
    </row>
    <row r="17" spans="1:6" ht="182.85" customHeight="1" x14ac:dyDescent="0.25">
      <c r="A17" s="49" t="s">
        <v>465</v>
      </c>
      <c r="B17" s="12"/>
      <c r="C17" s="61"/>
      <c r="D17" s="61"/>
      <c r="E17" s="61"/>
      <c r="F17" s="25" t="str">
        <f t="shared" si="0"/>
        <v>0 caratteri / 3000</v>
      </c>
    </row>
    <row r="18" spans="1:6" ht="182.85" customHeight="1" x14ac:dyDescent="0.25">
      <c r="A18" s="49" t="s">
        <v>466</v>
      </c>
      <c r="B18" s="12"/>
      <c r="C18" s="61"/>
      <c r="D18" s="61"/>
      <c r="E18" s="61"/>
      <c r="F18" s="25" t="str">
        <f t="shared" si="0"/>
        <v>0 caratteri / 3000</v>
      </c>
    </row>
    <row r="19" spans="1:6" ht="182.85" customHeight="1" x14ac:dyDescent="0.25">
      <c r="A19" s="49" t="s">
        <v>467</v>
      </c>
      <c r="B19" s="12"/>
      <c r="C19" s="61"/>
      <c r="D19" s="61"/>
      <c r="E19" s="61"/>
      <c r="F19" s="25" t="str">
        <f t="shared" si="0"/>
        <v>0 caratteri / 3000</v>
      </c>
    </row>
    <row r="20" spans="1:6" ht="182.85" customHeight="1" x14ac:dyDescent="0.25">
      <c r="A20" s="49" t="s">
        <v>468</v>
      </c>
      <c r="B20" s="12"/>
      <c r="C20" s="61"/>
      <c r="D20" s="61"/>
      <c r="E20" s="61"/>
      <c r="F20" s="25" t="str">
        <f t="shared" si="0"/>
        <v>0 caratteri / 3000</v>
      </c>
    </row>
    <row r="21" spans="1:6" ht="182.85" customHeight="1" x14ac:dyDescent="0.25">
      <c r="A21" s="49" t="s">
        <v>469</v>
      </c>
      <c r="B21" s="12"/>
      <c r="C21" s="61"/>
      <c r="D21" s="61"/>
      <c r="E21" s="61"/>
      <c r="F21" s="25" t="str">
        <f t="shared" si="0"/>
        <v>0 caratteri / 3000</v>
      </c>
    </row>
    <row r="22" spans="1:6" ht="182.85" customHeight="1" x14ac:dyDescent="0.25">
      <c r="A22" s="49" t="s">
        <v>470</v>
      </c>
      <c r="B22" s="12"/>
      <c r="C22" s="61"/>
      <c r="D22" s="61"/>
      <c r="E22" s="61"/>
      <c r="F22" s="25" t="str">
        <f t="shared" si="0"/>
        <v>0 caratteri / 3000</v>
      </c>
    </row>
    <row r="23" spans="1:6" ht="182.85" customHeight="1" x14ac:dyDescent="0.25">
      <c r="A23" s="49" t="s">
        <v>471</v>
      </c>
      <c r="B23" s="12"/>
      <c r="C23" s="61"/>
      <c r="D23" s="61"/>
      <c r="E23" s="61"/>
      <c r="F23" s="25" t="str">
        <f t="shared" si="0"/>
        <v>0 caratteri / 3000</v>
      </c>
    </row>
    <row r="24" spans="1:6" ht="182.85" customHeight="1" x14ac:dyDescent="0.25">
      <c r="A24" s="49" t="s">
        <v>472</v>
      </c>
      <c r="B24" s="12"/>
      <c r="C24" s="61"/>
      <c r="D24" s="61"/>
      <c r="E24" s="61"/>
      <c r="F24" s="25" t="str">
        <f t="shared" si="0"/>
        <v>0 caratteri / 3000</v>
      </c>
    </row>
  </sheetData>
  <conditionalFormatting sqref="F4">
    <cfRule type="expression" dxfId="60" priority="1765">
      <formula>LEN(SUBSTITUTE($E$4," ",""))&gt;3000</formula>
    </cfRule>
  </conditionalFormatting>
  <conditionalFormatting sqref="F5">
    <cfRule type="expression" dxfId="59" priority="1766">
      <formula>LEN(SUBSTITUTE($E$5," ",""))&gt;3000</formula>
    </cfRule>
  </conditionalFormatting>
  <conditionalFormatting sqref="F6">
    <cfRule type="expression" dxfId="58" priority="1767">
      <formula>LEN(SUBSTITUTE($E$6," ",""))&gt;3000</formula>
    </cfRule>
  </conditionalFormatting>
  <conditionalFormatting sqref="F7">
    <cfRule type="expression" dxfId="57" priority="1768">
      <formula>LEN(SUBSTITUTE($E$7," ",""))&gt;3000</formula>
    </cfRule>
  </conditionalFormatting>
  <conditionalFormatting sqref="F8">
    <cfRule type="expression" dxfId="56" priority="1769">
      <formula>LEN(SUBSTITUTE($E$8," ",""))&gt;3000</formula>
    </cfRule>
  </conditionalFormatting>
  <conditionalFormatting sqref="F9">
    <cfRule type="expression" dxfId="55" priority="1770">
      <formula>LEN(SUBSTITUTE($E$9," ",""))&gt;3000</formula>
    </cfRule>
  </conditionalFormatting>
  <conditionalFormatting sqref="F10">
    <cfRule type="expression" dxfId="54" priority="1771">
      <formula>LEN(SUBSTITUTE($E$10," ",""))&gt;3000</formula>
    </cfRule>
  </conditionalFormatting>
  <conditionalFormatting sqref="F11">
    <cfRule type="expression" dxfId="53" priority="1772">
      <formula>LEN(SUBSTITUTE($E$11," ",""))&gt;3000</formula>
    </cfRule>
  </conditionalFormatting>
  <conditionalFormatting sqref="F12">
    <cfRule type="expression" dxfId="52" priority="1773">
      <formula>LEN(SUBSTITUTE($E$12," ",""))&gt;3000</formula>
    </cfRule>
  </conditionalFormatting>
  <conditionalFormatting sqref="F13">
    <cfRule type="expression" dxfId="51" priority="1774">
      <formula>LEN(SUBSTITUTE($E$13," ",""))&gt;3000</formula>
    </cfRule>
  </conditionalFormatting>
  <conditionalFormatting sqref="F14">
    <cfRule type="expression" dxfId="50" priority="1775">
      <formula>LEN(SUBSTITUTE($E$14," ",""))&gt;3000</formula>
    </cfRule>
  </conditionalFormatting>
  <conditionalFormatting sqref="F15">
    <cfRule type="expression" dxfId="49" priority="1776">
      <formula>LEN(SUBSTITUTE($E$15," ",""))&gt;3000</formula>
    </cfRule>
  </conditionalFormatting>
  <conditionalFormatting sqref="F16">
    <cfRule type="expression" dxfId="48" priority="1777">
      <formula>LEN(SUBSTITUTE($E$16," ",""))&gt;3000</formula>
    </cfRule>
  </conditionalFormatting>
  <conditionalFormatting sqref="F17">
    <cfRule type="expression" dxfId="47" priority="1778">
      <formula>LEN(SUBSTITUTE($E$17," ",""))&gt;3000</formula>
    </cfRule>
  </conditionalFormatting>
  <conditionalFormatting sqref="F18">
    <cfRule type="expression" dxfId="46" priority="1779">
      <formula>LEN(SUBSTITUTE($E$18," ",""))&gt;3000</formula>
    </cfRule>
  </conditionalFormatting>
  <conditionalFormatting sqref="F19">
    <cfRule type="expression" dxfId="45" priority="1780">
      <formula>LEN(SUBSTITUTE($E$19," ",""))&gt;3000</formula>
    </cfRule>
  </conditionalFormatting>
  <conditionalFormatting sqref="F20">
    <cfRule type="expression" dxfId="44" priority="1781">
      <formula>LEN(SUBSTITUTE($E$20," ",""))&gt;3000</formula>
    </cfRule>
  </conditionalFormatting>
  <conditionalFormatting sqref="F21">
    <cfRule type="expression" dxfId="43" priority="1782">
      <formula>LEN(SUBSTITUTE($E$21," ",""))&gt;3000</formula>
    </cfRule>
  </conditionalFormatting>
  <conditionalFormatting sqref="F22">
    <cfRule type="expression" dxfId="42" priority="1783">
      <formula>LEN(SUBSTITUTE($E$22," ",""))&gt;3000</formula>
    </cfRule>
  </conditionalFormatting>
  <conditionalFormatting sqref="F23">
    <cfRule type="expression" dxfId="41" priority="1784">
      <formula>LEN(SUBSTITUTE($E$23," ",""))&gt;3000</formula>
    </cfRule>
  </conditionalFormatting>
  <conditionalFormatting sqref="F24">
    <cfRule type="expression" dxfId="40" priority="1785">
      <formula>LEN(SUBSTITUTE($E$24," ",""))&gt;3000</formula>
    </cfRule>
  </conditionalFormatting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C4:D24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M42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0976562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88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88" t="s">
        <v>948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432"/>
      <c r="D34" s="437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  <c r="D35" s="83"/>
    </row>
    <row r="36" spans="1:5" x14ac:dyDescent="0.25">
      <c r="A36" s="25" t="s">
        <v>128</v>
      </c>
      <c r="B36" s="18"/>
      <c r="C36" s="25"/>
      <c r="D36" s="83"/>
    </row>
    <row r="37" spans="1:5" ht="66" x14ac:dyDescent="0.25">
      <c r="A37" s="72" t="s">
        <v>942</v>
      </c>
      <c r="B37" s="18"/>
      <c r="C37" s="25"/>
      <c r="D37" s="437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  <c r="D38" s="83"/>
    </row>
    <row r="39" spans="1:5" x14ac:dyDescent="0.25">
      <c r="A39" s="25" t="s">
        <v>128</v>
      </c>
      <c r="B39" s="18"/>
      <c r="C39" s="25"/>
      <c r="D39" s="83"/>
    </row>
    <row r="40" spans="1:5" ht="66" x14ac:dyDescent="0.25">
      <c r="A40" s="72" t="s">
        <v>942</v>
      </c>
      <c r="B40" s="18"/>
      <c r="D40" s="437" t="s">
        <v>1098</v>
      </c>
    </row>
    <row r="42" spans="1:5" ht="49.2" x14ac:dyDescent="0.25">
      <c r="A42" s="174" t="s">
        <v>990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39" priority="6">
      <formula>LEN(SUBSTITUTE($B$5," ",""))&gt;1500</formula>
    </cfRule>
  </conditionalFormatting>
  <conditionalFormatting sqref="C7">
    <cfRule type="expression" dxfId="38" priority="5">
      <formula>LEN(SUBSTITUTE($B$7," ",""))&gt;1500</formula>
    </cfRule>
  </conditionalFormatting>
  <conditionalFormatting sqref="C29">
    <cfRule type="expression" dxfId="37" priority="4">
      <formula>LEN(SUBSTITUTE($B$29," ",""))&gt;1000</formula>
    </cfRule>
  </conditionalFormatting>
  <conditionalFormatting sqref="C42">
    <cfRule type="expression" dxfId="36" priority="3">
      <formula>LEN(SUBSTITUTE($B$42," ",""))&gt;1500</formula>
    </cfRule>
  </conditionalFormatting>
  <dataValidations count="8">
    <dataValidation allowBlank="1" showInputMessage="1" showErrorMessage="1" promptTitle="Max 1500 caratteri" prompt="Descrivere la pertinenza, la concretezza e il contributo dell’innovazione alla problematica/obiettivo perseguito" sqref="B42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="Specificare qui il settore/comparto dell'innovazione (es. foreste) se si seleziona &quot;Altri prodotti non inclusi nell'elenco&quot; o &quot;Altro&quot;" sqref="B10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tipo di effetto se si seleziona &quot;Altro&quot;" sqref="B36 B39 B33"/>
    <dataValidation allowBlank="1" showInputMessage="1" showErrorMessage="1" prompt="Specificare qui il tipo di innovazione se si seleziona &quot;Altro&quot;" sqref="B27 B24"/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type="list" allowBlank="1" showInputMessage="1" showErrorMessage="1" prompt="L'area problema può essere selezionata una volta scelto l'obiettivo" sqref="B14 B20 B17">
      <formula1>INDIRECT(B13)</formula1>
    </dataValidation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Effetti!$A$2:$A$19</xm:f>
          </x14:formula1>
          <xm:sqref>B32 B35 B38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M42"/>
  <sheetViews>
    <sheetView zoomScaleNormal="100" workbookViewId="0">
      <pane ySplit="1" topLeftCell="A32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949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52.8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52.8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52.8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35" priority="6">
      <formula>LEN(SUBSTITUTE($B$5," ",""))&gt;1500</formula>
    </cfRule>
  </conditionalFormatting>
  <conditionalFormatting sqref="C7">
    <cfRule type="expression" dxfId="34" priority="5">
      <formula>LEN(SUBSTITUTE($B$7," ",""))&gt;1500</formula>
    </cfRule>
  </conditionalFormatting>
  <conditionalFormatting sqref="C29">
    <cfRule type="expression" dxfId="33" priority="4">
      <formula>LEN(SUBSTITUTE($B$29," ",""))&gt;1000</formula>
    </cfRule>
  </conditionalFormatting>
  <conditionalFormatting sqref="C42">
    <cfRule type="expression" dxfId="32" priority="3">
      <formula>LEN(SUBSTITUTE($B$42," ",""))&gt;1500</formula>
    </cfRule>
  </conditionalFormatting>
  <dataValidations count="8">
    <dataValidation type="list" allowBlank="1" showInputMessage="1" showErrorMessage="1" prompt="L'area problema può essere selezionata una volta scelto l'obiettivo" sqref="B14 B20 B17">
      <formula1>INDIRECT(B13)</formula1>
    </dataValidation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allowBlank="1" showInputMessage="1" showErrorMessage="1" prompt="Specificare qui il tipo di innovazione se si seleziona &quot;Altro&quot;" sqref="B27 B24"/>
    <dataValidation allowBlank="1" showInputMessage="1" showErrorMessage="1" prompt="Specificare qui il tipo di effetto se si seleziona &quot;Altro&quot;" sqref="B36 B39 B33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settore/comparto dell'innovazione (es. foreste) se si seleziona &quot;Altri prodotti non inclusi nell'elenco&quot; o &quot;Altro&quot;" sqref="B10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Title="Max 1500 caratteri" prompt="Descrivere la pertinenza, la concretezza e il contributo dell’innovazione alla problematica/obiettivo perseguito" sqref="B42"/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Effetti!$A$2:$A$19</xm:f>
          </x14:formula1>
          <xm:sqref>B32 B35 B38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M42"/>
  <sheetViews>
    <sheetView zoomScaleNormal="100" workbookViewId="0">
      <pane ySplit="1" topLeftCell="A32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6992187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950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52.8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52.8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52.8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31" priority="6">
      <formula>LEN(SUBSTITUTE($B$5," ",""))&gt;1500</formula>
    </cfRule>
  </conditionalFormatting>
  <conditionalFormatting sqref="C7">
    <cfRule type="expression" dxfId="30" priority="5">
      <formula>LEN(SUBSTITUTE($B$7," ",""))&gt;1500</formula>
    </cfRule>
  </conditionalFormatting>
  <conditionalFormatting sqref="C29">
    <cfRule type="expression" dxfId="29" priority="4">
      <formula>LEN(SUBSTITUTE($B$29," ",""))&gt;1000</formula>
    </cfRule>
  </conditionalFormatting>
  <conditionalFormatting sqref="C42">
    <cfRule type="expression" dxfId="28" priority="3">
      <formula>LEN(SUBSTITUTE($B$42," ",""))&gt;1500</formula>
    </cfRule>
  </conditionalFormatting>
  <dataValidations count="8">
    <dataValidation allowBlank="1" showInputMessage="1" showErrorMessage="1" promptTitle="Max 1500 caratteri" prompt="Descrivere la pertinenza, la concretezza e il contributo dell’innovazione alla problematica/obiettivo perseguito" sqref="B42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="Specificare qui il settore/comparto dell'innovazione (es. foreste) se si seleziona &quot;Altri prodotti non inclusi nell'elenco&quot; o &quot;Altro&quot;" sqref="B10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tipo di effetto se si seleziona &quot;Altro&quot;" sqref="B36 B39 B33"/>
    <dataValidation allowBlank="1" showInputMessage="1" showErrorMessage="1" prompt="Specificare qui il tipo di innovazione se si seleziona &quot;Altro&quot;" sqref="B27 B24"/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type="list" allowBlank="1" showInputMessage="1" showErrorMessage="1" prompt="L'area problema può essere selezionata una volta scelto l'obiettivo" sqref="B14 B20 B17">
      <formula1>INDIRECT(B13)</formula1>
    </dataValidation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Effetti!$A$2:$A$19</xm:f>
          </x14:formula1>
          <xm:sqref>B32 B35 B38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M42"/>
  <sheetViews>
    <sheetView zoomScaleNormal="100" workbookViewId="0">
      <pane ySplit="1" topLeftCell="A29" activePane="bottomLeft" state="frozen"/>
      <selection pane="bottomLeft" activeCell="B42" sqref="B42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951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52.8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52.8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52.8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27" priority="6">
      <formula>LEN(SUBSTITUTE($B$5," ",""))&gt;1500</formula>
    </cfRule>
  </conditionalFormatting>
  <conditionalFormatting sqref="C7">
    <cfRule type="expression" dxfId="26" priority="5">
      <formula>LEN(SUBSTITUTE($B$7," ",""))&gt;1500</formula>
    </cfRule>
  </conditionalFormatting>
  <conditionalFormatting sqref="C29">
    <cfRule type="expression" dxfId="25" priority="4">
      <formula>LEN(SUBSTITUTE($B$29," ",""))&gt;1000</formula>
    </cfRule>
  </conditionalFormatting>
  <conditionalFormatting sqref="C42">
    <cfRule type="expression" dxfId="24" priority="3">
      <formula>LEN(SUBSTITUTE($B$42," ",""))&gt;1500</formula>
    </cfRule>
  </conditionalFormatting>
  <dataValidations count="8">
    <dataValidation type="list" allowBlank="1" showInputMessage="1" showErrorMessage="1" prompt="L'area problema può essere selezionata una volta scelto l'obiettivo" sqref="B14 B20 B17">
      <formula1>INDIRECT(B13)</formula1>
    </dataValidation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allowBlank="1" showInputMessage="1" showErrorMessage="1" prompt="Specificare qui il tipo di innovazione se si seleziona &quot;Altro&quot;" sqref="B27 B24"/>
    <dataValidation allowBlank="1" showInputMessage="1" showErrorMessage="1" prompt="Specificare qui il tipo di effetto se si seleziona &quot;Altro&quot;" sqref="B36 B39 B33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settore/comparto dell'innovazione (es. foreste) se si seleziona &quot;Altri prodotti non inclusi nell'elenco&quot; o &quot;Altro&quot;" sqref="B10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Title="Max 1500 caratteri" prompt="Descrivere la pertinenza, la concretezza e il contributo dell’innovazione alla problematica/obiettivo perseguito" sqref="B42"/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Effetti!$A$2:$A$19</xm:f>
          </x14:formula1>
          <xm:sqref>B32 B35 B38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M42"/>
  <sheetViews>
    <sheetView zoomScaleNormal="100" workbookViewId="0">
      <pane ySplit="1" topLeftCell="A29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398437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952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23" priority="6">
      <formula>LEN(SUBSTITUTE($B$5," ",""))&gt;1500</formula>
    </cfRule>
  </conditionalFormatting>
  <conditionalFormatting sqref="C7">
    <cfRule type="expression" dxfId="22" priority="5">
      <formula>LEN(SUBSTITUTE($B$7," ",""))&gt;1500</formula>
    </cfRule>
  </conditionalFormatting>
  <conditionalFormatting sqref="C29">
    <cfRule type="expression" dxfId="21" priority="4">
      <formula>LEN(SUBSTITUTE($B$29," ",""))&gt;1000</formula>
    </cfRule>
  </conditionalFormatting>
  <conditionalFormatting sqref="C42">
    <cfRule type="expression" dxfId="20" priority="3">
      <formula>LEN(SUBSTITUTE($B$42," ",""))&gt;1500</formula>
    </cfRule>
  </conditionalFormatting>
  <dataValidations count="8">
    <dataValidation allowBlank="1" showInputMessage="1" showErrorMessage="1" promptTitle="Max 1500 caratteri" prompt="Descrivere la pertinenza, la concretezza e il contributo dell’innovazione alla problematica/obiettivo perseguito" sqref="B42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="Specificare qui il settore/comparto dell'innovazione (es. foreste) se si seleziona &quot;Altri prodotti non inclusi nell'elenco&quot; o &quot;Altro&quot;" sqref="B10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tipo di effetto se si seleziona &quot;Altro&quot;" sqref="B36 B39 B33"/>
    <dataValidation allowBlank="1" showInputMessage="1" showErrorMessage="1" prompt="Specificare qui il tipo di innovazione se si seleziona &quot;Altro&quot;" sqref="B27 B24"/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type="list" allowBlank="1" showInputMessage="1" showErrorMessage="1" prompt="L'area problema può essere selezionata una volta scelto l'obiettivo" sqref="B14 B20 B17">
      <formula1>INDIRECT(B13)</formula1>
    </dataValidation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Effetti!$A$2:$A$19</xm:f>
          </x14:formula1>
          <xm:sqref>B32 B35 B38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M42"/>
  <sheetViews>
    <sheetView zoomScaleNormal="100" workbookViewId="0">
      <pane ySplit="1" topLeftCell="A32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1992187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953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19" priority="6">
      <formula>LEN(SUBSTITUTE($B$5," ",""))&gt;1500</formula>
    </cfRule>
  </conditionalFormatting>
  <conditionalFormatting sqref="C7">
    <cfRule type="expression" dxfId="18" priority="5">
      <formula>LEN(SUBSTITUTE($B$7," ",""))&gt;1500</formula>
    </cfRule>
  </conditionalFormatting>
  <conditionalFormatting sqref="C29">
    <cfRule type="expression" dxfId="17" priority="4">
      <formula>LEN(SUBSTITUTE($B$29," ",""))&gt;1000</formula>
    </cfRule>
  </conditionalFormatting>
  <conditionalFormatting sqref="C42">
    <cfRule type="expression" dxfId="16" priority="3">
      <formula>LEN(SUBSTITUTE($B$42," ",""))&gt;1500</formula>
    </cfRule>
  </conditionalFormatting>
  <dataValidations count="8">
    <dataValidation type="list" allowBlank="1" showInputMessage="1" showErrorMessage="1" prompt="L'area problema può essere selezionata una volta scelto l'obiettivo" sqref="B14 B20 B17">
      <formula1>INDIRECT(B13)</formula1>
    </dataValidation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allowBlank="1" showInputMessage="1" showErrorMessage="1" prompt="Specificare qui il tipo di innovazione se si seleziona &quot;Altro&quot;" sqref="B27 B24"/>
    <dataValidation allowBlank="1" showInputMessage="1" showErrorMessage="1" prompt="Specificare qui il tipo di effetto se si seleziona &quot;Altro&quot;" sqref="B36 B39 B33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settore/comparto dell'innovazione (es. foreste) se si seleziona &quot;Altri prodotti non inclusi nell'elenco&quot; o &quot;Altro&quot;" sqref="B10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Title="Max 1500 caratteri" prompt="Descrivere la pertinenza, la concretezza e il contributo dell’innovazione alla problematica/obiettivo perseguito" sqref="B42"/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Effetti!$A$2:$A$19</xm:f>
          </x14:formula1>
          <xm:sqref>B32 B35 B38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A1:M42"/>
  <sheetViews>
    <sheetView zoomScaleNormal="100" workbookViewId="0">
      <pane ySplit="1" topLeftCell="A26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954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15" priority="6">
      <formula>LEN(SUBSTITUTE($B$5," ",""))&gt;1500</formula>
    </cfRule>
  </conditionalFormatting>
  <conditionalFormatting sqref="C7">
    <cfRule type="expression" dxfId="14" priority="5">
      <formula>LEN(SUBSTITUTE($B$7," ",""))&gt;1500</formula>
    </cfRule>
  </conditionalFormatting>
  <conditionalFormatting sqref="C29">
    <cfRule type="expression" dxfId="13" priority="4">
      <formula>LEN(SUBSTITUTE($B$29," ",""))&gt;1000</formula>
    </cfRule>
  </conditionalFormatting>
  <conditionalFormatting sqref="C42">
    <cfRule type="expression" dxfId="12" priority="3">
      <formula>LEN(SUBSTITUTE($B$42," ",""))&gt;1500</formula>
    </cfRule>
  </conditionalFormatting>
  <dataValidations count="8">
    <dataValidation allowBlank="1" showInputMessage="1" showErrorMessage="1" promptTitle="Max 1500 caratteri" prompt="Descrivere la pertinenza, la concretezza e il contributo dell’innovazione alla problematica/obiettivo perseguito" sqref="B42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="Specificare qui il settore/comparto dell'innovazione (es. foreste) se si seleziona &quot;Altri prodotti non inclusi nell'elenco&quot; o &quot;Altro&quot;" sqref="B10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tipo di effetto se si seleziona &quot;Altro&quot;" sqref="B36 B39 B33"/>
    <dataValidation allowBlank="1" showInputMessage="1" showErrorMessage="1" prompt="Specificare qui il tipo di innovazione se si seleziona &quot;Altro&quot;" sqref="B27 B24"/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type="list" allowBlank="1" showInputMessage="1" showErrorMessage="1" prompt="L'area problema può essere selezionata una volta scelto l'obiettivo" sqref="B14 B20 B17">
      <formula1>INDIRECT(B13)</formula1>
    </dataValidation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Effetti!$A$2:$A$19</xm:f>
          </x14:formula1>
          <xm:sqref>B32 B35 B38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A1:M42"/>
  <sheetViews>
    <sheetView zoomScaleNormal="100" workbookViewId="0">
      <pane ySplit="1" topLeftCell="A29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955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11" priority="6">
      <formula>LEN(SUBSTITUTE($B$5," ",""))&gt;1500</formula>
    </cfRule>
  </conditionalFormatting>
  <conditionalFormatting sqref="C7">
    <cfRule type="expression" dxfId="10" priority="5">
      <formula>LEN(SUBSTITUTE($B$7," ",""))&gt;1500</formula>
    </cfRule>
  </conditionalFormatting>
  <conditionalFormatting sqref="C29">
    <cfRule type="expression" dxfId="9" priority="4">
      <formula>LEN(SUBSTITUTE($B$29," ",""))&gt;1000</formula>
    </cfRule>
  </conditionalFormatting>
  <conditionalFormatting sqref="C42">
    <cfRule type="expression" dxfId="8" priority="3">
      <formula>LEN(SUBSTITUTE($B$42," ",""))&gt;1500</formula>
    </cfRule>
  </conditionalFormatting>
  <dataValidations count="8">
    <dataValidation type="list" allowBlank="1" showInputMessage="1" showErrorMessage="1" prompt="L'area problema può essere selezionata una volta scelto l'obiettivo" sqref="B14 B20 B17">
      <formula1>INDIRECT(B13)</formula1>
    </dataValidation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allowBlank="1" showInputMessage="1" showErrorMessage="1" prompt="Specificare qui il tipo di innovazione se si seleziona &quot;Altro&quot;" sqref="B27 B24"/>
    <dataValidation allowBlank="1" showInputMessage="1" showErrorMessage="1" prompt="Specificare qui il tipo di effetto se si seleziona &quot;Altro&quot;" sqref="B36 B39 B33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settore/comparto dell'innovazione (es. foreste) se si seleziona &quot;Altri prodotti non inclusi nell'elenco&quot; o &quot;Altro&quot;" sqref="B10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Title="Max 1500 caratteri" prompt="Descrivere la pertinenza, la concretezza e il contributo dell’innovazione alla problematica/obiettivo perseguito" sqref="B42"/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Effetti!$A$2:$A$19</xm:f>
          </x14:formula1>
          <xm:sqref>B32 B35 B38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A1:M42"/>
  <sheetViews>
    <sheetView zoomScaleNormal="100" workbookViewId="0">
      <pane ySplit="1" topLeftCell="A26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8.1992187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956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7" priority="6">
      <formula>LEN(SUBSTITUTE($B$5," ",""))&gt;1500</formula>
    </cfRule>
  </conditionalFormatting>
  <conditionalFormatting sqref="C7">
    <cfRule type="expression" dxfId="6" priority="5">
      <formula>LEN(SUBSTITUTE($B$7," ",""))&gt;1500</formula>
    </cfRule>
  </conditionalFormatting>
  <conditionalFormatting sqref="C29">
    <cfRule type="expression" dxfId="5" priority="4">
      <formula>LEN(SUBSTITUTE($B$29," ",""))&gt;1000</formula>
    </cfRule>
  </conditionalFormatting>
  <conditionalFormatting sqref="C42">
    <cfRule type="expression" dxfId="4" priority="3">
      <formula>LEN(SUBSTITUTE($B$42," ",""))&gt;1500</formula>
    </cfRule>
  </conditionalFormatting>
  <dataValidations count="8">
    <dataValidation allowBlank="1" showInputMessage="1" showErrorMessage="1" promptTitle="Max 1500 caratteri" prompt="Descrivere la pertinenza, la concretezza e il contributo dell’innovazione alla problematica/obiettivo perseguito" sqref="B42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="Specificare qui il settore/comparto dell'innovazione (es. foreste) se si seleziona &quot;Altri prodotti non inclusi nell'elenco&quot; o &quot;Altro&quot;" sqref="B10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tipo di effetto se si seleziona &quot;Altro&quot;" sqref="B36 B39 B33"/>
    <dataValidation allowBlank="1" showInputMessage="1" showErrorMessage="1" prompt="Specificare qui il tipo di innovazione se si seleziona &quot;Altro&quot;" sqref="B27 B24"/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type="list" allowBlank="1" showInputMessage="1" showErrorMessage="1" prompt="L'area problema può essere selezionata una volta scelto l'obiettivo" sqref="B14 B20 B17">
      <formula1>INDIRECT(B13)</formula1>
    </dataValidation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Effetti!$A$2:$A$19</xm:f>
          </x14:formula1>
          <xm:sqref>B32 B35 B38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A1:M42"/>
  <sheetViews>
    <sheetView zoomScaleNormal="100" workbookViewId="0">
      <pane ySplit="1" topLeftCell="A35" activePane="bottomLeft" state="frozen"/>
      <selection pane="bottomLeft"/>
    </sheetView>
  </sheetViews>
  <sheetFormatPr defaultColWidth="11.19921875" defaultRowHeight="13.2" x14ac:dyDescent="0.25"/>
  <cols>
    <col min="1" max="1" width="37.3984375" style="26" customWidth="1"/>
    <col min="2" max="2" width="53.3984375" style="24" customWidth="1"/>
    <col min="3" max="3" width="15.5" style="26" customWidth="1"/>
    <col min="4" max="4" width="17.8984375" style="26" customWidth="1"/>
    <col min="5" max="5" width="25.69921875" style="26" customWidth="1"/>
    <col min="6" max="6" width="12.19921875" style="26" customWidth="1"/>
    <col min="7" max="16384" width="11.19921875" style="26"/>
  </cols>
  <sheetData>
    <row r="1" spans="1:13" ht="21.6" thickBot="1" x14ac:dyDescent="0.45">
      <c r="A1" s="399"/>
      <c r="B1" s="124" t="s">
        <v>675</v>
      </c>
    </row>
    <row r="2" spans="1:13" ht="29.25" customHeight="1" thickBot="1" x14ac:dyDescent="0.35">
      <c r="A2" s="488" t="s">
        <v>733</v>
      </c>
      <c r="B2" s="489"/>
    </row>
    <row r="3" spans="1:13" ht="21" x14ac:dyDescent="0.4">
      <c r="A3" s="399" t="s">
        <v>957</v>
      </c>
      <c r="M3" s="64"/>
    </row>
    <row r="5" spans="1:13" x14ac:dyDescent="0.25">
      <c r="A5" s="32" t="s">
        <v>458</v>
      </c>
      <c r="B5" s="15"/>
      <c r="C5" s="25" t="str">
        <f>LEN(SUBSTITUTE(B5," ",""))&amp; " caratteri / 1500"</f>
        <v>0 caratteri / 1500</v>
      </c>
    </row>
    <row r="6" spans="1:13" x14ac:dyDescent="0.25">
      <c r="A6" s="65"/>
    </row>
    <row r="7" spans="1:13" x14ac:dyDescent="0.25">
      <c r="A7" s="173" t="s">
        <v>662</v>
      </c>
      <c r="B7" s="15"/>
      <c r="C7" s="25" t="str">
        <f>LEN(SUBSTITUTE(B7," ",""))&amp; " caratteri / 1500"</f>
        <v>0 caratteri / 1500</v>
      </c>
      <c r="D7" s="37" t="s">
        <v>460</v>
      </c>
    </row>
    <row r="8" spans="1:13" x14ac:dyDescent="0.25">
      <c r="A8" s="65"/>
    </row>
    <row r="9" spans="1:13" x14ac:dyDescent="0.25">
      <c r="A9" s="66" t="s">
        <v>333</v>
      </c>
      <c r="B9" s="1" t="s">
        <v>462</v>
      </c>
    </row>
    <row r="10" spans="1:13" x14ac:dyDescent="0.25">
      <c r="A10" s="66"/>
      <c r="B10" s="18"/>
    </row>
    <row r="11" spans="1:13" x14ac:dyDescent="0.25">
      <c r="A11" s="65"/>
      <c r="D11" s="67"/>
    </row>
    <row r="12" spans="1:13" x14ac:dyDescent="0.25">
      <c r="A12" s="66" t="s">
        <v>607</v>
      </c>
    </row>
    <row r="13" spans="1:13" x14ac:dyDescent="0.25">
      <c r="A13" s="68" t="s">
        <v>608</v>
      </c>
      <c r="B13" s="14" t="s">
        <v>462</v>
      </c>
    </row>
    <row r="14" spans="1:13" x14ac:dyDescent="0.25">
      <c r="A14" s="68" t="s">
        <v>332</v>
      </c>
      <c r="B14" s="15"/>
      <c r="C14" s="69"/>
    </row>
    <row r="15" spans="1:13" x14ac:dyDescent="0.25">
      <c r="A15" s="70"/>
      <c r="C15" s="69"/>
    </row>
    <row r="16" spans="1:13" x14ac:dyDescent="0.25">
      <c r="A16" s="68" t="s">
        <v>609</v>
      </c>
      <c r="B16" s="14" t="s">
        <v>462</v>
      </c>
      <c r="C16" s="37" t="s">
        <v>483</v>
      </c>
    </row>
    <row r="17" spans="1:3" x14ac:dyDescent="0.25">
      <c r="A17" s="68" t="s">
        <v>332</v>
      </c>
      <c r="B17" s="15"/>
      <c r="C17" s="37"/>
    </row>
    <row r="18" spans="1:3" x14ac:dyDescent="0.25">
      <c r="A18" s="70"/>
      <c r="C18" s="37"/>
    </row>
    <row r="19" spans="1:3" x14ac:dyDescent="0.25">
      <c r="A19" s="68" t="s">
        <v>610</v>
      </c>
      <c r="B19" s="14" t="s">
        <v>462</v>
      </c>
      <c r="C19" s="37" t="s">
        <v>483</v>
      </c>
    </row>
    <row r="20" spans="1:3" x14ac:dyDescent="0.25">
      <c r="A20" s="68" t="s">
        <v>332</v>
      </c>
      <c r="B20" s="15"/>
    </row>
    <row r="21" spans="1:3" x14ac:dyDescent="0.25">
      <c r="A21" s="65"/>
    </row>
    <row r="22" spans="1:3" x14ac:dyDescent="0.25">
      <c r="A22" s="66" t="s">
        <v>619</v>
      </c>
    </row>
    <row r="23" spans="1:3" x14ac:dyDescent="0.25">
      <c r="A23" s="41" t="s">
        <v>611</v>
      </c>
      <c r="B23" s="1" t="s">
        <v>462</v>
      </c>
    </row>
    <row r="24" spans="1:3" x14ac:dyDescent="0.25">
      <c r="A24" s="41" t="s">
        <v>128</v>
      </c>
      <c r="B24" s="16"/>
    </row>
    <row r="25" spans="1:3" x14ac:dyDescent="0.25">
      <c r="A25" s="41"/>
    </row>
    <row r="26" spans="1:3" x14ac:dyDescent="0.25">
      <c r="A26" s="68" t="s">
        <v>612</v>
      </c>
      <c r="B26" s="1" t="s">
        <v>462</v>
      </c>
      <c r="C26" s="37" t="s">
        <v>483</v>
      </c>
    </row>
    <row r="27" spans="1:3" x14ac:dyDescent="0.25">
      <c r="A27" s="41" t="s">
        <v>128</v>
      </c>
      <c r="B27" s="16"/>
    </row>
    <row r="28" spans="1:3" x14ac:dyDescent="0.25">
      <c r="A28" s="65"/>
    </row>
    <row r="29" spans="1:3" x14ac:dyDescent="0.25">
      <c r="A29" s="174" t="s">
        <v>714</v>
      </c>
      <c r="B29" s="15"/>
      <c r="C29" s="25" t="str">
        <f>LEN(SUBSTITUTE(B29," ",""))&amp; " caratteri / 1000"</f>
        <v>0 caratteri / 1000</v>
      </c>
    </row>
    <row r="30" spans="1:3" x14ac:dyDescent="0.25">
      <c r="A30" s="65"/>
    </row>
    <row r="31" spans="1:3" x14ac:dyDescent="0.25">
      <c r="A31" s="175" t="s">
        <v>778</v>
      </c>
      <c r="B31" s="71"/>
      <c r="C31" s="25"/>
    </row>
    <row r="32" spans="1:3" x14ac:dyDescent="0.25">
      <c r="A32" s="402" t="s">
        <v>424</v>
      </c>
      <c r="B32" s="17" t="s">
        <v>462</v>
      </c>
      <c r="C32" s="25"/>
    </row>
    <row r="33" spans="1:5" x14ac:dyDescent="0.25">
      <c r="A33" s="72" t="s">
        <v>128</v>
      </c>
      <c r="B33" s="18"/>
      <c r="C33" s="25"/>
    </row>
    <row r="34" spans="1:5" ht="66" x14ac:dyDescent="0.25">
      <c r="A34" s="72" t="s">
        <v>942</v>
      </c>
      <c r="B34" s="18"/>
      <c r="C34" s="25"/>
      <c r="D34" s="432" t="s">
        <v>1098</v>
      </c>
      <c r="E34" s="172"/>
    </row>
    <row r="35" spans="1:5" x14ac:dyDescent="0.25">
      <c r="A35" s="402" t="s">
        <v>425</v>
      </c>
      <c r="B35" s="17" t="s">
        <v>462</v>
      </c>
      <c r="C35" s="25" t="s">
        <v>483</v>
      </c>
    </row>
    <row r="36" spans="1:5" x14ac:dyDescent="0.25">
      <c r="A36" s="25" t="s">
        <v>128</v>
      </c>
      <c r="B36" s="18"/>
      <c r="C36" s="25"/>
    </row>
    <row r="37" spans="1:5" ht="66" x14ac:dyDescent="0.25">
      <c r="A37" s="72" t="s">
        <v>942</v>
      </c>
      <c r="B37" s="18"/>
      <c r="C37" s="25"/>
      <c r="D37" s="432" t="s">
        <v>1098</v>
      </c>
    </row>
    <row r="38" spans="1:5" x14ac:dyDescent="0.25">
      <c r="A38" s="402" t="s">
        <v>426</v>
      </c>
      <c r="B38" s="17" t="s">
        <v>462</v>
      </c>
      <c r="C38" s="25" t="s">
        <v>483</v>
      </c>
    </row>
    <row r="39" spans="1:5" x14ac:dyDescent="0.25">
      <c r="A39" s="25" t="s">
        <v>128</v>
      </c>
      <c r="B39" s="18"/>
      <c r="C39" s="25"/>
    </row>
    <row r="40" spans="1:5" ht="66" x14ac:dyDescent="0.25">
      <c r="A40" s="72" t="s">
        <v>942</v>
      </c>
      <c r="B40" s="18"/>
      <c r="D40" s="432" t="s">
        <v>1098</v>
      </c>
    </row>
    <row r="42" spans="1:5" ht="62.4" x14ac:dyDescent="0.25">
      <c r="A42" s="174" t="s">
        <v>943</v>
      </c>
      <c r="B42" s="15"/>
      <c r="C42" s="25" t="str">
        <f>LEN(SUBSTITUTE(B42," ",""))&amp; " caratteri / 1500"</f>
        <v>0 caratteri / 1500</v>
      </c>
    </row>
  </sheetData>
  <dataConsolidate/>
  <mergeCells count="1">
    <mergeCell ref="A2:B2"/>
  </mergeCells>
  <conditionalFormatting sqref="C5">
    <cfRule type="expression" dxfId="3" priority="6">
      <formula>LEN(SUBSTITUTE($B$5," ",""))&gt;1500</formula>
    </cfRule>
  </conditionalFormatting>
  <conditionalFormatting sqref="C7">
    <cfRule type="expression" dxfId="2" priority="5">
      <formula>LEN(SUBSTITUTE($B$7," ",""))&gt;1500</formula>
    </cfRule>
  </conditionalFormatting>
  <conditionalFormatting sqref="C29">
    <cfRule type="expression" dxfId="1" priority="4">
      <formula>LEN(SUBSTITUTE($B$29," ",""))&gt;1000</formula>
    </cfRule>
  </conditionalFormatting>
  <conditionalFormatting sqref="C42">
    <cfRule type="expression" dxfId="0" priority="3">
      <formula>LEN(SUBSTITUTE($B$42," ",""))&gt;1500</formula>
    </cfRule>
  </conditionalFormatting>
  <dataValidations count="8">
    <dataValidation type="list" allowBlank="1" showInputMessage="1" showErrorMessage="1" prompt="L'area problema può essere selezionata una volta scelto l'obiettivo" sqref="B14 B20 B17">
      <formula1>INDIRECT(B13)</formula1>
    </dataValidation>
    <dataValidation operator="lessThanOrEqual" allowBlank="1" showInputMessage="1" showErrorMessage="1" promptTitle="Max 1000 caratteri" prompt="Descrivere caratteristiche (dimensione, struttura, ordinamento produttivo, ecc.) e stimare il numero e la dislocazione territoriale delle imprese agricole, forestali, alimentari coinvolte dall'innovazione_x000a_" sqref="B29"/>
    <dataValidation allowBlank="1" showInputMessage="1" showErrorMessage="1" prompt="Specificare qui il tipo di innovazione se si seleziona &quot;Altro&quot;" sqref="B27 B24"/>
    <dataValidation allowBlank="1" showInputMessage="1" showErrorMessage="1" prompt="Specificare qui il tipo di effetto se si seleziona &quot;Altro&quot;" sqref="B36 B39 B33"/>
    <dataValidation operator="lessThanOrEqual" allowBlank="1" showInputMessage="1" showErrorMessage="1" promptTitle="Max 1500 caratteri" prompt="Descrivere l'innovazione da diffondere o diffusa alle imprese agricole e/o agli utilizzatori finali. In particolare, evidenziare i benefici apportati (costi, qualità, ecc.) e i possibili/effettivi utilizzi" sqref="B7 B5"/>
    <dataValidation allowBlank="1" showInputMessage="1" showErrorMessage="1" prompt="Specificare qui il settore/comparto dell'innovazione (es. foreste) se si seleziona &quot;Altri prodotti non inclusi nell'elenco&quot; o &quot;Altro&quot;" sqref="B10"/>
    <dataValidation allowBlank="1" showInputMessage="1" showErrorMessage="1" prompt="Indicare strumenti e indicatori (quantitativi e/o qualitativi) utilizzati per valutare l'effetto prodotto" sqref="B34 B37 B40"/>
    <dataValidation allowBlank="1" showInputMessage="1" showErrorMessage="1" promptTitle="Max 1500 caratteri" prompt="Descrivere la pertinenza, la concretezza e il contributo dell’innovazione alla problematica/obiettivo perseguito" sqref="B42"/>
  </dataValidations>
  <hyperlinks>
    <hyperlink ref="B1" location="Indice!A1" display="Torna all'indice"/>
  </hyperlinks>
  <pageMargins left="0.23622047244094491" right="0.23622047244094491" top="0.35433070866141736" bottom="0.47244094488188981" header="0.31496062992125984" footer="0.19685039370078741"/>
  <pageSetup paperSize="9" orientation="portrait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Effetti!$A$2:$A$19</xm:f>
          </x14:formula1>
          <xm:sqref>B32 B35 B38</xm:sqref>
        </x14:dataValidation>
        <x14:dataValidation type="list" allowBlank="1" showInputMessage="1" showErrorMessage="1">
          <x14:formula1>
            <xm:f>'Caratteristiche Innovazione'!$A$2:$A$17</xm:f>
          </x14:formula1>
          <xm:sqref>B23 B26</xm:sqref>
        </x14:dataValidation>
        <x14:dataValidation type="list" allowBlank="1" showInputMessage="1" showErrorMessage="1">
          <x14:formula1>
            <xm:f>USDA_CRIS!$C$2:$C$10</xm:f>
          </x14:formula1>
          <xm:sqref>B13 B16 B19</xm:sqref>
        </x14:dataValidation>
        <x14:dataValidation type="list" allowBlank="1" showInputMessage="1" showErrorMessage="1" prompt="Indicare il prevalente">
          <x14:formula1>
            <xm:f>Settore_Comparto!$A$2:$A$27</xm:f>
          </x14:formula1>
          <xm:sqref>B9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S48"/>
  <sheetViews>
    <sheetView zoomScaleNormal="100" zoomScalePageLayoutView="11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11.19921875" defaultRowHeight="13.2" x14ac:dyDescent="0.25"/>
  <cols>
    <col min="1" max="1" width="3.8984375" style="26" customWidth="1"/>
    <col min="2" max="2" width="22.3984375" style="26" customWidth="1"/>
    <col min="3" max="3" width="35.5" style="162" customWidth="1"/>
    <col min="4" max="4" width="22.19921875" style="26" bestFit="1" customWidth="1"/>
    <col min="5" max="5" width="6" style="26" customWidth="1"/>
    <col min="6" max="6" width="13.8984375" style="26" customWidth="1"/>
    <col min="7" max="7" width="5.8984375" style="26" customWidth="1"/>
    <col min="8" max="8" width="13.8984375" style="26" customWidth="1"/>
    <col min="9" max="9" width="6.09765625" style="26" customWidth="1"/>
    <col min="10" max="10" width="34.19921875" style="26" customWidth="1"/>
    <col min="11" max="11" width="9.09765625" style="26" bestFit="1" customWidth="1"/>
    <col min="12" max="12" width="8.8984375" style="26" bestFit="1" customWidth="1"/>
    <col min="13" max="13" width="6.09765625" style="26" bestFit="1" customWidth="1"/>
    <col min="14" max="14" width="9.3984375" style="26" bestFit="1" customWidth="1"/>
    <col min="15" max="15" width="13.59765625" style="26" customWidth="1"/>
    <col min="16" max="18" width="12.8984375" style="26" customWidth="1"/>
    <col min="19" max="19" width="33.59765625" style="26" customWidth="1"/>
    <col min="20" max="16384" width="11.19921875" style="26"/>
  </cols>
  <sheetData>
    <row r="1" spans="1:19" ht="21" x14ac:dyDescent="0.4">
      <c r="A1" s="495"/>
      <c r="B1" s="495"/>
      <c r="C1" s="124" t="s">
        <v>675</v>
      </c>
    </row>
    <row r="2" spans="1:19" ht="21" x14ac:dyDescent="0.4">
      <c r="A2" s="495" t="s">
        <v>958</v>
      </c>
      <c r="B2" s="495"/>
      <c r="C2" s="124"/>
    </row>
    <row r="3" spans="1:19" ht="12.75" customHeight="1" x14ac:dyDescent="0.25">
      <c r="A3" s="492" t="s">
        <v>873</v>
      </c>
      <c r="B3" s="496" t="s">
        <v>684</v>
      </c>
      <c r="C3" s="491" t="s">
        <v>872</v>
      </c>
      <c r="D3" s="490" t="s">
        <v>659</v>
      </c>
      <c r="E3" s="491" t="s">
        <v>873</v>
      </c>
      <c r="F3" s="490" t="s">
        <v>660</v>
      </c>
      <c r="G3" s="491" t="s">
        <v>873</v>
      </c>
      <c r="H3" s="490" t="s">
        <v>661</v>
      </c>
      <c r="I3" s="491" t="s">
        <v>873</v>
      </c>
      <c r="J3" s="490" t="s">
        <v>874</v>
      </c>
      <c r="K3" s="501" t="s">
        <v>862</v>
      </c>
      <c r="L3" s="502"/>
      <c r="M3" s="500" t="s">
        <v>853</v>
      </c>
      <c r="N3" s="497" t="s">
        <v>876</v>
      </c>
      <c r="O3" s="497" t="s">
        <v>304</v>
      </c>
      <c r="P3" s="500" t="s">
        <v>730</v>
      </c>
      <c r="Q3" s="500" t="s">
        <v>428</v>
      </c>
      <c r="R3" s="500" t="s">
        <v>428</v>
      </c>
      <c r="S3" s="497" t="s">
        <v>779</v>
      </c>
    </row>
    <row r="4" spans="1:19" ht="19.5" customHeight="1" x14ac:dyDescent="0.25">
      <c r="A4" s="493"/>
      <c r="B4" s="496"/>
      <c r="C4" s="491"/>
      <c r="D4" s="490"/>
      <c r="E4" s="491"/>
      <c r="F4" s="490"/>
      <c r="G4" s="491"/>
      <c r="H4" s="490"/>
      <c r="I4" s="491"/>
      <c r="J4" s="490"/>
      <c r="K4" s="503"/>
      <c r="L4" s="504"/>
      <c r="M4" s="490"/>
      <c r="N4" s="498"/>
      <c r="O4" s="498"/>
      <c r="P4" s="500"/>
      <c r="Q4" s="500"/>
      <c r="R4" s="500"/>
      <c r="S4" s="498"/>
    </row>
    <row r="5" spans="1:19" x14ac:dyDescent="0.25">
      <c r="A5" s="494"/>
      <c r="B5" s="496"/>
      <c r="C5" s="491"/>
      <c r="D5" s="490"/>
      <c r="E5" s="491"/>
      <c r="F5" s="490"/>
      <c r="G5" s="491"/>
      <c r="H5" s="490"/>
      <c r="I5" s="491"/>
      <c r="J5" s="490"/>
      <c r="K5" s="385" t="s">
        <v>863</v>
      </c>
      <c r="L5" s="385" t="s">
        <v>864</v>
      </c>
      <c r="M5" s="490"/>
      <c r="N5" s="499"/>
      <c r="O5" s="499"/>
      <c r="P5" s="500"/>
      <c r="Q5" s="500"/>
      <c r="R5" s="500"/>
      <c r="S5" s="499"/>
    </row>
    <row r="6" spans="1:19" x14ac:dyDescent="0.25">
      <c r="A6" s="92">
        <v>1</v>
      </c>
      <c r="B6" s="19" t="s">
        <v>658</v>
      </c>
      <c r="C6" s="136"/>
      <c r="D6" s="20" t="s">
        <v>462</v>
      </c>
      <c r="E6" s="13"/>
      <c r="F6" s="20" t="s">
        <v>462</v>
      </c>
      <c r="G6" s="20"/>
      <c r="H6" s="20" t="s">
        <v>462</v>
      </c>
      <c r="I6" s="20"/>
      <c r="J6" s="190"/>
      <c r="K6" s="21"/>
      <c r="L6" s="21"/>
      <c r="M6" s="22">
        <f>IFERROR(DATEDIF(K6,L6,"D"),0)</f>
        <v>0</v>
      </c>
      <c r="N6" s="177"/>
      <c r="O6" s="176" t="s">
        <v>462</v>
      </c>
      <c r="P6" s="13" t="s">
        <v>641</v>
      </c>
      <c r="Q6" s="13" t="s">
        <v>641</v>
      </c>
      <c r="R6" s="13" t="s">
        <v>641</v>
      </c>
      <c r="S6" s="137"/>
    </row>
    <row r="7" spans="1:19" x14ac:dyDescent="0.25">
      <c r="A7" s="92">
        <v>2</v>
      </c>
      <c r="B7" s="19" t="s">
        <v>462</v>
      </c>
      <c r="C7" s="136"/>
      <c r="D7" s="20" t="s">
        <v>462</v>
      </c>
      <c r="E7" s="20"/>
      <c r="F7" s="20" t="s">
        <v>462</v>
      </c>
      <c r="G7" s="20"/>
      <c r="H7" s="20" t="s">
        <v>462</v>
      </c>
      <c r="I7" s="20"/>
      <c r="J7" s="190"/>
      <c r="K7" s="21"/>
      <c r="L7" s="21"/>
      <c r="M7" s="22">
        <f t="shared" ref="M7:M26" si="0">IFERROR(DATEDIF(K7,L7,"D"),0)</f>
        <v>0</v>
      </c>
      <c r="N7" s="177"/>
      <c r="O7" s="176" t="s">
        <v>462</v>
      </c>
      <c r="P7" s="13" t="s">
        <v>641</v>
      </c>
      <c r="Q7" s="13" t="s">
        <v>641</v>
      </c>
      <c r="R7" s="13" t="s">
        <v>641</v>
      </c>
      <c r="S7" s="137"/>
    </row>
    <row r="8" spans="1:19" x14ac:dyDescent="0.25">
      <c r="A8" s="92">
        <v>3</v>
      </c>
      <c r="B8" s="19" t="s">
        <v>462</v>
      </c>
      <c r="C8" s="136"/>
      <c r="D8" s="20" t="s">
        <v>462</v>
      </c>
      <c r="E8" s="20"/>
      <c r="F8" s="20" t="s">
        <v>462</v>
      </c>
      <c r="G8" s="20"/>
      <c r="H8" s="20" t="s">
        <v>462</v>
      </c>
      <c r="I8" s="20"/>
      <c r="J8" s="190"/>
      <c r="K8" s="21"/>
      <c r="L8" s="21"/>
      <c r="M8" s="22">
        <f t="shared" si="0"/>
        <v>0</v>
      </c>
      <c r="N8" s="177"/>
      <c r="O8" s="176" t="s">
        <v>462</v>
      </c>
      <c r="P8" s="13" t="s">
        <v>641</v>
      </c>
      <c r="Q8" s="13" t="s">
        <v>641</v>
      </c>
      <c r="R8" s="13" t="s">
        <v>641</v>
      </c>
      <c r="S8" s="137"/>
    </row>
    <row r="9" spans="1:19" x14ac:dyDescent="0.25">
      <c r="A9" s="92">
        <v>4</v>
      </c>
      <c r="B9" s="19" t="s">
        <v>462</v>
      </c>
      <c r="C9" s="136"/>
      <c r="D9" s="20" t="s">
        <v>462</v>
      </c>
      <c r="E9" s="20"/>
      <c r="F9" s="20" t="s">
        <v>462</v>
      </c>
      <c r="G9" s="20"/>
      <c r="H9" s="20" t="s">
        <v>462</v>
      </c>
      <c r="I9" s="20"/>
      <c r="J9" s="190"/>
      <c r="K9" s="21"/>
      <c r="L9" s="21"/>
      <c r="M9" s="22">
        <f t="shared" si="0"/>
        <v>0</v>
      </c>
      <c r="N9" s="177"/>
      <c r="O9" s="176" t="s">
        <v>462</v>
      </c>
      <c r="P9" s="13" t="s">
        <v>641</v>
      </c>
      <c r="Q9" s="13" t="s">
        <v>641</v>
      </c>
      <c r="R9" s="13" t="s">
        <v>641</v>
      </c>
      <c r="S9" s="137"/>
    </row>
    <row r="10" spans="1:19" x14ac:dyDescent="0.25">
      <c r="A10" s="92">
        <v>5</v>
      </c>
      <c r="B10" s="19" t="s">
        <v>462</v>
      </c>
      <c r="C10" s="136"/>
      <c r="D10" s="20" t="s">
        <v>462</v>
      </c>
      <c r="E10" s="20"/>
      <c r="F10" s="20" t="s">
        <v>462</v>
      </c>
      <c r="G10" s="20"/>
      <c r="H10" s="20" t="s">
        <v>462</v>
      </c>
      <c r="I10" s="20"/>
      <c r="J10" s="190"/>
      <c r="K10" s="21"/>
      <c r="L10" s="21"/>
      <c r="M10" s="22">
        <f t="shared" si="0"/>
        <v>0</v>
      </c>
      <c r="N10" s="177"/>
      <c r="O10" s="176" t="s">
        <v>462</v>
      </c>
      <c r="P10" s="13" t="s">
        <v>641</v>
      </c>
      <c r="Q10" s="13" t="s">
        <v>641</v>
      </c>
      <c r="R10" s="13" t="s">
        <v>641</v>
      </c>
      <c r="S10" s="137"/>
    </row>
    <row r="11" spans="1:19" x14ac:dyDescent="0.25">
      <c r="A11" s="92">
        <v>6</v>
      </c>
      <c r="B11" s="19" t="s">
        <v>462</v>
      </c>
      <c r="C11" s="136"/>
      <c r="D11" s="20" t="s">
        <v>462</v>
      </c>
      <c r="E11" s="20"/>
      <c r="F11" s="20" t="s">
        <v>462</v>
      </c>
      <c r="G11" s="20"/>
      <c r="H11" s="20" t="s">
        <v>462</v>
      </c>
      <c r="I11" s="20"/>
      <c r="J11" s="190"/>
      <c r="K11" s="21"/>
      <c r="L11" s="21"/>
      <c r="M11" s="22">
        <f t="shared" si="0"/>
        <v>0</v>
      </c>
      <c r="N11" s="177"/>
      <c r="O11" s="176" t="s">
        <v>462</v>
      </c>
      <c r="P11" s="13" t="s">
        <v>641</v>
      </c>
      <c r="Q11" s="13" t="s">
        <v>641</v>
      </c>
      <c r="R11" s="13" t="s">
        <v>641</v>
      </c>
      <c r="S11" s="137"/>
    </row>
    <row r="12" spans="1:19" x14ac:dyDescent="0.25">
      <c r="A12" s="92">
        <v>7</v>
      </c>
      <c r="B12" s="19" t="s">
        <v>462</v>
      </c>
      <c r="C12" s="136"/>
      <c r="D12" s="20" t="s">
        <v>462</v>
      </c>
      <c r="E12" s="20"/>
      <c r="F12" s="20" t="s">
        <v>462</v>
      </c>
      <c r="G12" s="20"/>
      <c r="H12" s="20" t="s">
        <v>462</v>
      </c>
      <c r="I12" s="20"/>
      <c r="J12" s="190"/>
      <c r="K12" s="21"/>
      <c r="L12" s="21"/>
      <c r="M12" s="22">
        <f t="shared" si="0"/>
        <v>0</v>
      </c>
      <c r="N12" s="177"/>
      <c r="O12" s="176" t="s">
        <v>462</v>
      </c>
      <c r="P12" s="13" t="s">
        <v>641</v>
      </c>
      <c r="Q12" s="13" t="s">
        <v>641</v>
      </c>
      <c r="R12" s="13" t="s">
        <v>641</v>
      </c>
      <c r="S12" s="137"/>
    </row>
    <row r="13" spans="1:19" x14ac:dyDescent="0.25">
      <c r="A13" s="92">
        <v>8</v>
      </c>
      <c r="B13" s="19" t="s">
        <v>462</v>
      </c>
      <c r="C13" s="136"/>
      <c r="D13" s="20" t="s">
        <v>462</v>
      </c>
      <c r="E13" s="20"/>
      <c r="F13" s="20" t="s">
        <v>462</v>
      </c>
      <c r="G13" s="20"/>
      <c r="H13" s="20" t="s">
        <v>462</v>
      </c>
      <c r="I13" s="20"/>
      <c r="J13" s="190"/>
      <c r="K13" s="21"/>
      <c r="L13" s="21"/>
      <c r="M13" s="22">
        <f t="shared" si="0"/>
        <v>0</v>
      </c>
      <c r="N13" s="177"/>
      <c r="O13" s="176" t="s">
        <v>462</v>
      </c>
      <c r="P13" s="13" t="s">
        <v>641</v>
      </c>
      <c r="Q13" s="13" t="s">
        <v>641</v>
      </c>
      <c r="R13" s="13" t="s">
        <v>641</v>
      </c>
      <c r="S13" s="137"/>
    </row>
    <row r="14" spans="1:19" x14ac:dyDescent="0.25">
      <c r="A14" s="92">
        <v>9</v>
      </c>
      <c r="B14" s="19" t="s">
        <v>462</v>
      </c>
      <c r="C14" s="136"/>
      <c r="D14" s="20" t="s">
        <v>462</v>
      </c>
      <c r="E14" s="20"/>
      <c r="F14" s="20" t="s">
        <v>462</v>
      </c>
      <c r="G14" s="20"/>
      <c r="H14" s="20" t="s">
        <v>462</v>
      </c>
      <c r="I14" s="20"/>
      <c r="J14" s="190"/>
      <c r="K14" s="21"/>
      <c r="L14" s="21"/>
      <c r="M14" s="22">
        <f t="shared" si="0"/>
        <v>0</v>
      </c>
      <c r="N14" s="177"/>
      <c r="O14" s="176" t="s">
        <v>462</v>
      </c>
      <c r="P14" s="13" t="s">
        <v>641</v>
      </c>
      <c r="Q14" s="13" t="s">
        <v>641</v>
      </c>
      <c r="R14" s="13" t="s">
        <v>641</v>
      </c>
      <c r="S14" s="137"/>
    </row>
    <row r="15" spans="1:19" x14ac:dyDescent="0.25">
      <c r="A15" s="92">
        <v>10</v>
      </c>
      <c r="B15" s="19" t="s">
        <v>462</v>
      </c>
      <c r="C15" s="136"/>
      <c r="D15" s="20" t="s">
        <v>462</v>
      </c>
      <c r="E15" s="20"/>
      <c r="F15" s="20" t="s">
        <v>462</v>
      </c>
      <c r="G15" s="20"/>
      <c r="H15" s="20" t="s">
        <v>462</v>
      </c>
      <c r="I15" s="20"/>
      <c r="J15" s="190"/>
      <c r="K15" s="21"/>
      <c r="L15" s="21"/>
      <c r="M15" s="22">
        <f t="shared" si="0"/>
        <v>0</v>
      </c>
      <c r="N15" s="177"/>
      <c r="O15" s="176" t="s">
        <v>462</v>
      </c>
      <c r="P15" s="13" t="s">
        <v>641</v>
      </c>
      <c r="Q15" s="13" t="s">
        <v>641</v>
      </c>
      <c r="R15" s="13" t="s">
        <v>641</v>
      </c>
      <c r="S15" s="137"/>
    </row>
    <row r="16" spans="1:19" x14ac:dyDescent="0.25">
      <c r="A16" s="92">
        <v>11</v>
      </c>
      <c r="B16" s="19" t="s">
        <v>462</v>
      </c>
      <c r="C16" s="136"/>
      <c r="D16" s="20" t="s">
        <v>462</v>
      </c>
      <c r="E16" s="20"/>
      <c r="F16" s="20" t="s">
        <v>462</v>
      </c>
      <c r="G16" s="20"/>
      <c r="H16" s="20" t="s">
        <v>462</v>
      </c>
      <c r="I16" s="20"/>
      <c r="J16" s="190"/>
      <c r="K16" s="21"/>
      <c r="L16" s="21"/>
      <c r="M16" s="22">
        <f t="shared" si="0"/>
        <v>0</v>
      </c>
      <c r="N16" s="177"/>
      <c r="O16" s="176" t="s">
        <v>462</v>
      </c>
      <c r="P16" s="13" t="s">
        <v>641</v>
      </c>
      <c r="Q16" s="13" t="s">
        <v>641</v>
      </c>
      <c r="R16" s="13" t="s">
        <v>641</v>
      </c>
      <c r="S16" s="137"/>
    </row>
    <row r="17" spans="1:19" x14ac:dyDescent="0.25">
      <c r="A17" s="92">
        <v>12</v>
      </c>
      <c r="B17" s="19" t="s">
        <v>462</v>
      </c>
      <c r="C17" s="136"/>
      <c r="D17" s="20" t="s">
        <v>462</v>
      </c>
      <c r="E17" s="20"/>
      <c r="F17" s="20" t="s">
        <v>462</v>
      </c>
      <c r="G17" s="20"/>
      <c r="H17" s="20" t="s">
        <v>462</v>
      </c>
      <c r="I17" s="20"/>
      <c r="J17" s="190"/>
      <c r="K17" s="21"/>
      <c r="L17" s="21"/>
      <c r="M17" s="22">
        <f t="shared" si="0"/>
        <v>0</v>
      </c>
      <c r="N17" s="177"/>
      <c r="O17" s="176" t="s">
        <v>462</v>
      </c>
      <c r="P17" s="13" t="s">
        <v>641</v>
      </c>
      <c r="Q17" s="13" t="s">
        <v>641</v>
      </c>
      <c r="R17" s="13" t="s">
        <v>641</v>
      </c>
      <c r="S17" s="137"/>
    </row>
    <row r="18" spans="1:19" x14ac:dyDescent="0.25">
      <c r="A18" s="92">
        <v>13</v>
      </c>
      <c r="B18" s="19" t="s">
        <v>462</v>
      </c>
      <c r="C18" s="136"/>
      <c r="D18" s="20" t="s">
        <v>462</v>
      </c>
      <c r="E18" s="20"/>
      <c r="F18" s="20" t="s">
        <v>462</v>
      </c>
      <c r="G18" s="20"/>
      <c r="H18" s="20" t="s">
        <v>462</v>
      </c>
      <c r="I18" s="20"/>
      <c r="J18" s="190"/>
      <c r="K18" s="21"/>
      <c r="L18" s="21"/>
      <c r="M18" s="22">
        <f t="shared" si="0"/>
        <v>0</v>
      </c>
      <c r="N18" s="177"/>
      <c r="O18" s="176" t="s">
        <v>462</v>
      </c>
      <c r="P18" s="13" t="s">
        <v>641</v>
      </c>
      <c r="Q18" s="13" t="s">
        <v>641</v>
      </c>
      <c r="R18" s="13" t="s">
        <v>641</v>
      </c>
      <c r="S18" s="137"/>
    </row>
    <row r="19" spans="1:19" x14ac:dyDescent="0.25">
      <c r="A19" s="92">
        <v>14</v>
      </c>
      <c r="B19" s="19" t="s">
        <v>462</v>
      </c>
      <c r="C19" s="136"/>
      <c r="D19" s="20" t="s">
        <v>462</v>
      </c>
      <c r="E19" s="20"/>
      <c r="F19" s="20" t="s">
        <v>462</v>
      </c>
      <c r="G19" s="20"/>
      <c r="H19" s="20" t="s">
        <v>462</v>
      </c>
      <c r="I19" s="20"/>
      <c r="J19" s="190"/>
      <c r="K19" s="21"/>
      <c r="L19" s="21"/>
      <c r="M19" s="22">
        <f t="shared" si="0"/>
        <v>0</v>
      </c>
      <c r="N19" s="177"/>
      <c r="O19" s="176" t="s">
        <v>462</v>
      </c>
      <c r="P19" s="13" t="s">
        <v>641</v>
      </c>
      <c r="Q19" s="13" t="s">
        <v>641</v>
      </c>
      <c r="R19" s="13" t="s">
        <v>641</v>
      </c>
      <c r="S19" s="137"/>
    </row>
    <row r="20" spans="1:19" x14ac:dyDescent="0.25">
      <c r="A20" s="92">
        <v>15</v>
      </c>
      <c r="B20" s="19" t="s">
        <v>462</v>
      </c>
      <c r="C20" s="136"/>
      <c r="D20" s="20" t="s">
        <v>462</v>
      </c>
      <c r="E20" s="20"/>
      <c r="F20" s="20" t="s">
        <v>462</v>
      </c>
      <c r="G20" s="20"/>
      <c r="H20" s="20" t="s">
        <v>462</v>
      </c>
      <c r="I20" s="20"/>
      <c r="J20" s="190"/>
      <c r="K20" s="21"/>
      <c r="L20" s="21"/>
      <c r="M20" s="22">
        <f t="shared" si="0"/>
        <v>0</v>
      </c>
      <c r="N20" s="177"/>
      <c r="O20" s="176" t="s">
        <v>462</v>
      </c>
      <c r="P20" s="13" t="s">
        <v>641</v>
      </c>
      <c r="Q20" s="13" t="s">
        <v>641</v>
      </c>
      <c r="R20" s="13" t="s">
        <v>641</v>
      </c>
      <c r="S20" s="137"/>
    </row>
    <row r="21" spans="1:19" x14ac:dyDescent="0.25">
      <c r="A21" s="92">
        <v>16</v>
      </c>
      <c r="B21" s="19" t="s">
        <v>462</v>
      </c>
      <c r="C21" s="136"/>
      <c r="D21" s="20" t="s">
        <v>462</v>
      </c>
      <c r="E21" s="20"/>
      <c r="F21" s="20" t="s">
        <v>462</v>
      </c>
      <c r="G21" s="20"/>
      <c r="H21" s="20" t="s">
        <v>462</v>
      </c>
      <c r="I21" s="20"/>
      <c r="J21" s="190"/>
      <c r="K21" s="21"/>
      <c r="L21" s="21"/>
      <c r="M21" s="22">
        <f t="shared" si="0"/>
        <v>0</v>
      </c>
      <c r="N21" s="177"/>
      <c r="O21" s="176" t="s">
        <v>462</v>
      </c>
      <c r="P21" s="13" t="s">
        <v>641</v>
      </c>
      <c r="Q21" s="13" t="s">
        <v>641</v>
      </c>
      <c r="R21" s="13" t="s">
        <v>641</v>
      </c>
      <c r="S21" s="137"/>
    </row>
    <row r="22" spans="1:19" x14ac:dyDescent="0.25">
      <c r="A22" s="92">
        <v>17</v>
      </c>
      <c r="B22" s="19" t="s">
        <v>462</v>
      </c>
      <c r="C22" s="136"/>
      <c r="D22" s="20" t="s">
        <v>462</v>
      </c>
      <c r="E22" s="20"/>
      <c r="F22" s="20" t="s">
        <v>462</v>
      </c>
      <c r="G22" s="20"/>
      <c r="H22" s="20" t="s">
        <v>462</v>
      </c>
      <c r="I22" s="20"/>
      <c r="J22" s="190"/>
      <c r="K22" s="21"/>
      <c r="L22" s="21"/>
      <c r="M22" s="22">
        <f t="shared" si="0"/>
        <v>0</v>
      </c>
      <c r="N22" s="177"/>
      <c r="O22" s="176" t="s">
        <v>462</v>
      </c>
      <c r="P22" s="13" t="s">
        <v>641</v>
      </c>
      <c r="Q22" s="13" t="s">
        <v>641</v>
      </c>
      <c r="R22" s="13" t="s">
        <v>641</v>
      </c>
      <c r="S22" s="137"/>
    </row>
    <row r="23" spans="1:19" x14ac:dyDescent="0.25">
      <c r="A23" s="92">
        <v>18</v>
      </c>
      <c r="B23" s="19" t="s">
        <v>462</v>
      </c>
      <c r="C23" s="136"/>
      <c r="D23" s="20" t="s">
        <v>462</v>
      </c>
      <c r="E23" s="20"/>
      <c r="F23" s="20" t="s">
        <v>462</v>
      </c>
      <c r="G23" s="20"/>
      <c r="H23" s="20" t="s">
        <v>462</v>
      </c>
      <c r="I23" s="20"/>
      <c r="J23" s="190"/>
      <c r="K23" s="21"/>
      <c r="L23" s="21"/>
      <c r="M23" s="22">
        <f t="shared" si="0"/>
        <v>0</v>
      </c>
      <c r="N23" s="177"/>
      <c r="O23" s="176" t="s">
        <v>462</v>
      </c>
      <c r="P23" s="13" t="s">
        <v>641</v>
      </c>
      <c r="Q23" s="13" t="s">
        <v>641</v>
      </c>
      <c r="R23" s="13" t="s">
        <v>641</v>
      </c>
      <c r="S23" s="137"/>
    </row>
    <row r="24" spans="1:19" x14ac:dyDescent="0.25">
      <c r="A24" s="92">
        <v>19</v>
      </c>
      <c r="B24" s="19" t="s">
        <v>462</v>
      </c>
      <c r="C24" s="136"/>
      <c r="D24" s="20" t="s">
        <v>462</v>
      </c>
      <c r="E24" s="20"/>
      <c r="F24" s="20" t="s">
        <v>462</v>
      </c>
      <c r="G24" s="20"/>
      <c r="H24" s="20" t="s">
        <v>462</v>
      </c>
      <c r="I24" s="20"/>
      <c r="J24" s="190"/>
      <c r="K24" s="21"/>
      <c r="L24" s="21"/>
      <c r="M24" s="22">
        <f t="shared" si="0"/>
        <v>0</v>
      </c>
      <c r="N24" s="177"/>
      <c r="O24" s="176" t="s">
        <v>462</v>
      </c>
      <c r="P24" s="13" t="s">
        <v>641</v>
      </c>
      <c r="Q24" s="13" t="s">
        <v>641</v>
      </c>
      <c r="R24" s="13" t="s">
        <v>641</v>
      </c>
      <c r="S24" s="137"/>
    </row>
    <row r="25" spans="1:19" x14ac:dyDescent="0.25">
      <c r="A25" s="92">
        <v>20</v>
      </c>
      <c r="B25" s="19" t="s">
        <v>462</v>
      </c>
      <c r="C25" s="136"/>
      <c r="D25" s="20" t="s">
        <v>462</v>
      </c>
      <c r="E25" s="20"/>
      <c r="F25" s="20" t="s">
        <v>462</v>
      </c>
      <c r="G25" s="20"/>
      <c r="H25" s="20" t="s">
        <v>462</v>
      </c>
      <c r="I25" s="20"/>
      <c r="J25" s="190"/>
      <c r="K25" s="21"/>
      <c r="L25" s="21"/>
      <c r="M25" s="22">
        <f t="shared" si="0"/>
        <v>0</v>
      </c>
      <c r="N25" s="177"/>
      <c r="O25" s="176" t="s">
        <v>462</v>
      </c>
      <c r="P25" s="13" t="s">
        <v>641</v>
      </c>
      <c r="Q25" s="13" t="s">
        <v>641</v>
      </c>
      <c r="R25" s="13" t="s">
        <v>641</v>
      </c>
      <c r="S25" s="137"/>
    </row>
    <row r="26" spans="1:19" x14ac:dyDescent="0.25">
      <c r="A26" s="92">
        <v>21</v>
      </c>
      <c r="B26" s="19" t="s">
        <v>462</v>
      </c>
      <c r="C26" s="136"/>
      <c r="D26" s="20" t="s">
        <v>462</v>
      </c>
      <c r="E26" s="20"/>
      <c r="F26" s="20" t="s">
        <v>462</v>
      </c>
      <c r="G26" s="20"/>
      <c r="H26" s="20" t="s">
        <v>462</v>
      </c>
      <c r="I26" s="20"/>
      <c r="J26" s="190"/>
      <c r="K26" s="21"/>
      <c r="L26" s="21"/>
      <c r="M26" s="22">
        <f t="shared" si="0"/>
        <v>0</v>
      </c>
      <c r="N26" s="177"/>
      <c r="O26" s="176" t="s">
        <v>462</v>
      </c>
      <c r="P26" s="13" t="s">
        <v>641</v>
      </c>
      <c r="Q26" s="13" t="s">
        <v>641</v>
      </c>
      <c r="R26" s="13" t="s">
        <v>641</v>
      </c>
      <c r="S26" s="137"/>
    </row>
    <row r="27" spans="1:19" x14ac:dyDescent="0.25">
      <c r="A27" s="92">
        <v>22</v>
      </c>
      <c r="B27" s="19" t="s">
        <v>462</v>
      </c>
      <c r="C27" s="136"/>
      <c r="D27" s="20" t="s">
        <v>462</v>
      </c>
      <c r="E27" s="20"/>
      <c r="F27" s="20" t="s">
        <v>462</v>
      </c>
      <c r="G27" s="20"/>
      <c r="H27" s="20" t="s">
        <v>462</v>
      </c>
      <c r="I27" s="20"/>
      <c r="J27" s="190"/>
      <c r="K27" s="21"/>
      <c r="L27" s="21"/>
      <c r="M27" s="22">
        <f t="shared" ref="M27:M45" si="1">IFERROR(DATEDIF(K27,L27,"D"),0)</f>
        <v>0</v>
      </c>
      <c r="N27" s="177"/>
      <c r="O27" s="176" t="s">
        <v>462</v>
      </c>
      <c r="P27" s="13" t="s">
        <v>641</v>
      </c>
      <c r="Q27" s="13" t="s">
        <v>641</v>
      </c>
      <c r="R27" s="13" t="s">
        <v>641</v>
      </c>
      <c r="S27" s="137"/>
    </row>
    <row r="28" spans="1:19" x14ac:dyDescent="0.25">
      <c r="A28" s="92">
        <v>23</v>
      </c>
      <c r="B28" s="19" t="s">
        <v>462</v>
      </c>
      <c r="C28" s="136"/>
      <c r="D28" s="20" t="s">
        <v>462</v>
      </c>
      <c r="E28" s="20"/>
      <c r="F28" s="20" t="s">
        <v>462</v>
      </c>
      <c r="G28" s="20"/>
      <c r="H28" s="20" t="s">
        <v>462</v>
      </c>
      <c r="I28" s="20"/>
      <c r="J28" s="190"/>
      <c r="K28" s="21"/>
      <c r="L28" s="21"/>
      <c r="M28" s="22">
        <f t="shared" si="1"/>
        <v>0</v>
      </c>
      <c r="N28" s="177"/>
      <c r="O28" s="176" t="s">
        <v>462</v>
      </c>
      <c r="P28" s="13" t="s">
        <v>641</v>
      </c>
      <c r="Q28" s="13" t="s">
        <v>641</v>
      </c>
      <c r="R28" s="13" t="s">
        <v>641</v>
      </c>
      <c r="S28" s="137"/>
    </row>
    <row r="29" spans="1:19" x14ac:dyDescent="0.25">
      <c r="A29" s="92">
        <v>24</v>
      </c>
      <c r="B29" s="19" t="s">
        <v>462</v>
      </c>
      <c r="C29" s="136"/>
      <c r="D29" s="20" t="s">
        <v>462</v>
      </c>
      <c r="E29" s="20"/>
      <c r="F29" s="20" t="s">
        <v>462</v>
      </c>
      <c r="G29" s="20"/>
      <c r="H29" s="20" t="s">
        <v>462</v>
      </c>
      <c r="I29" s="20"/>
      <c r="J29" s="190"/>
      <c r="K29" s="21"/>
      <c r="L29" s="21"/>
      <c r="M29" s="22">
        <f t="shared" si="1"/>
        <v>0</v>
      </c>
      <c r="N29" s="177"/>
      <c r="O29" s="176" t="s">
        <v>462</v>
      </c>
      <c r="P29" s="13" t="s">
        <v>641</v>
      </c>
      <c r="Q29" s="13" t="s">
        <v>641</v>
      </c>
      <c r="R29" s="13" t="s">
        <v>641</v>
      </c>
      <c r="S29" s="137"/>
    </row>
    <row r="30" spans="1:19" x14ac:dyDescent="0.25">
      <c r="A30" s="92">
        <v>25</v>
      </c>
      <c r="B30" s="19" t="s">
        <v>462</v>
      </c>
      <c r="C30" s="136"/>
      <c r="D30" s="20" t="s">
        <v>462</v>
      </c>
      <c r="E30" s="20"/>
      <c r="F30" s="20" t="s">
        <v>462</v>
      </c>
      <c r="G30" s="20"/>
      <c r="H30" s="20" t="s">
        <v>462</v>
      </c>
      <c r="I30" s="20"/>
      <c r="J30" s="190"/>
      <c r="K30" s="21"/>
      <c r="L30" s="21"/>
      <c r="M30" s="22">
        <f t="shared" si="1"/>
        <v>0</v>
      </c>
      <c r="N30" s="177"/>
      <c r="O30" s="176" t="s">
        <v>462</v>
      </c>
      <c r="P30" s="13" t="s">
        <v>641</v>
      </c>
      <c r="Q30" s="13" t="s">
        <v>641</v>
      </c>
      <c r="R30" s="13" t="s">
        <v>641</v>
      </c>
      <c r="S30" s="137"/>
    </row>
    <row r="31" spans="1:19" x14ac:dyDescent="0.25">
      <c r="A31" s="92">
        <v>26</v>
      </c>
      <c r="B31" s="19" t="s">
        <v>462</v>
      </c>
      <c r="C31" s="136"/>
      <c r="D31" s="20" t="s">
        <v>462</v>
      </c>
      <c r="E31" s="20"/>
      <c r="F31" s="20" t="s">
        <v>462</v>
      </c>
      <c r="G31" s="20"/>
      <c r="H31" s="20" t="s">
        <v>462</v>
      </c>
      <c r="I31" s="20"/>
      <c r="J31" s="190"/>
      <c r="K31" s="21"/>
      <c r="L31" s="21"/>
      <c r="M31" s="22">
        <f t="shared" si="1"/>
        <v>0</v>
      </c>
      <c r="N31" s="177"/>
      <c r="O31" s="176" t="s">
        <v>462</v>
      </c>
      <c r="P31" s="13" t="s">
        <v>641</v>
      </c>
      <c r="Q31" s="13" t="s">
        <v>641</v>
      </c>
      <c r="R31" s="13" t="s">
        <v>641</v>
      </c>
      <c r="S31" s="137"/>
    </row>
    <row r="32" spans="1:19" x14ac:dyDescent="0.25">
      <c r="A32" s="92">
        <v>27</v>
      </c>
      <c r="B32" s="19" t="s">
        <v>462</v>
      </c>
      <c r="C32" s="136"/>
      <c r="D32" s="20" t="s">
        <v>462</v>
      </c>
      <c r="E32" s="20"/>
      <c r="F32" s="20" t="s">
        <v>462</v>
      </c>
      <c r="G32" s="20"/>
      <c r="H32" s="20" t="s">
        <v>462</v>
      </c>
      <c r="I32" s="20"/>
      <c r="J32" s="190"/>
      <c r="K32" s="21"/>
      <c r="L32" s="21"/>
      <c r="M32" s="22">
        <f t="shared" si="1"/>
        <v>0</v>
      </c>
      <c r="N32" s="177"/>
      <c r="O32" s="176" t="s">
        <v>462</v>
      </c>
      <c r="P32" s="13" t="s">
        <v>641</v>
      </c>
      <c r="Q32" s="13" t="s">
        <v>641</v>
      </c>
      <c r="R32" s="13" t="s">
        <v>641</v>
      </c>
      <c r="S32" s="137"/>
    </row>
    <row r="33" spans="1:19" x14ac:dyDescent="0.25">
      <c r="A33" s="92">
        <v>28</v>
      </c>
      <c r="B33" s="19" t="s">
        <v>462</v>
      </c>
      <c r="C33" s="136"/>
      <c r="D33" s="20" t="s">
        <v>462</v>
      </c>
      <c r="E33" s="20"/>
      <c r="F33" s="20" t="s">
        <v>462</v>
      </c>
      <c r="G33" s="20"/>
      <c r="H33" s="20" t="s">
        <v>462</v>
      </c>
      <c r="I33" s="20"/>
      <c r="J33" s="190"/>
      <c r="K33" s="21"/>
      <c r="L33" s="21"/>
      <c r="M33" s="22">
        <f t="shared" si="1"/>
        <v>0</v>
      </c>
      <c r="N33" s="177"/>
      <c r="O33" s="176" t="s">
        <v>462</v>
      </c>
      <c r="P33" s="13" t="s">
        <v>641</v>
      </c>
      <c r="Q33" s="13" t="s">
        <v>641</v>
      </c>
      <c r="R33" s="13" t="s">
        <v>641</v>
      </c>
      <c r="S33" s="137"/>
    </row>
    <row r="34" spans="1:19" x14ac:dyDescent="0.25">
      <c r="A34" s="92">
        <v>29</v>
      </c>
      <c r="B34" s="19" t="s">
        <v>462</v>
      </c>
      <c r="C34" s="136"/>
      <c r="D34" s="20" t="s">
        <v>462</v>
      </c>
      <c r="E34" s="20"/>
      <c r="F34" s="20" t="s">
        <v>462</v>
      </c>
      <c r="G34" s="20"/>
      <c r="H34" s="20" t="s">
        <v>462</v>
      </c>
      <c r="I34" s="20"/>
      <c r="J34" s="190"/>
      <c r="K34" s="21"/>
      <c r="L34" s="21"/>
      <c r="M34" s="22">
        <f t="shared" si="1"/>
        <v>0</v>
      </c>
      <c r="N34" s="177"/>
      <c r="O34" s="176" t="s">
        <v>462</v>
      </c>
      <c r="P34" s="13" t="s">
        <v>641</v>
      </c>
      <c r="Q34" s="13" t="s">
        <v>641</v>
      </c>
      <c r="R34" s="13" t="s">
        <v>641</v>
      </c>
      <c r="S34" s="137"/>
    </row>
    <row r="35" spans="1:19" x14ac:dyDescent="0.25">
      <c r="A35" s="92">
        <v>30</v>
      </c>
      <c r="B35" s="19" t="s">
        <v>462</v>
      </c>
      <c r="C35" s="136"/>
      <c r="D35" s="20" t="s">
        <v>462</v>
      </c>
      <c r="E35" s="20"/>
      <c r="F35" s="20" t="s">
        <v>462</v>
      </c>
      <c r="G35" s="20"/>
      <c r="H35" s="20" t="s">
        <v>462</v>
      </c>
      <c r="I35" s="20"/>
      <c r="J35" s="190"/>
      <c r="K35" s="21"/>
      <c r="L35" s="21"/>
      <c r="M35" s="22">
        <f t="shared" si="1"/>
        <v>0</v>
      </c>
      <c r="N35" s="177"/>
      <c r="O35" s="176" t="s">
        <v>462</v>
      </c>
      <c r="P35" s="13" t="s">
        <v>641</v>
      </c>
      <c r="Q35" s="13" t="s">
        <v>641</v>
      </c>
      <c r="R35" s="13" t="s">
        <v>641</v>
      </c>
      <c r="S35" s="137"/>
    </row>
    <row r="36" spans="1:19" x14ac:dyDescent="0.25">
      <c r="A36" s="92">
        <v>31</v>
      </c>
      <c r="B36" s="19" t="s">
        <v>462</v>
      </c>
      <c r="C36" s="136"/>
      <c r="D36" s="20" t="s">
        <v>462</v>
      </c>
      <c r="E36" s="20"/>
      <c r="F36" s="20" t="s">
        <v>462</v>
      </c>
      <c r="G36" s="20"/>
      <c r="H36" s="20" t="s">
        <v>462</v>
      </c>
      <c r="I36" s="20"/>
      <c r="J36" s="190"/>
      <c r="K36" s="21"/>
      <c r="L36" s="21"/>
      <c r="M36" s="22">
        <f t="shared" si="1"/>
        <v>0</v>
      </c>
      <c r="N36" s="177"/>
      <c r="O36" s="176" t="s">
        <v>462</v>
      </c>
      <c r="P36" s="13" t="s">
        <v>641</v>
      </c>
      <c r="Q36" s="13" t="s">
        <v>641</v>
      </c>
      <c r="R36" s="13" t="s">
        <v>641</v>
      </c>
      <c r="S36" s="137"/>
    </row>
    <row r="37" spans="1:19" x14ac:dyDescent="0.25">
      <c r="A37" s="92">
        <v>32</v>
      </c>
      <c r="B37" s="19" t="s">
        <v>462</v>
      </c>
      <c r="C37" s="136"/>
      <c r="D37" s="20" t="s">
        <v>462</v>
      </c>
      <c r="E37" s="20"/>
      <c r="F37" s="20" t="s">
        <v>462</v>
      </c>
      <c r="G37" s="20"/>
      <c r="H37" s="20" t="s">
        <v>462</v>
      </c>
      <c r="I37" s="20"/>
      <c r="J37" s="190"/>
      <c r="K37" s="21"/>
      <c r="L37" s="21"/>
      <c r="M37" s="22">
        <f t="shared" si="1"/>
        <v>0</v>
      </c>
      <c r="N37" s="177"/>
      <c r="O37" s="176" t="s">
        <v>462</v>
      </c>
      <c r="P37" s="13" t="s">
        <v>641</v>
      </c>
      <c r="Q37" s="13" t="s">
        <v>641</v>
      </c>
      <c r="R37" s="13" t="s">
        <v>641</v>
      </c>
      <c r="S37" s="137"/>
    </row>
    <row r="38" spans="1:19" x14ac:dyDescent="0.25">
      <c r="A38" s="92">
        <v>33</v>
      </c>
      <c r="B38" s="19" t="s">
        <v>462</v>
      </c>
      <c r="C38" s="136"/>
      <c r="D38" s="20" t="s">
        <v>462</v>
      </c>
      <c r="E38" s="20"/>
      <c r="F38" s="20" t="s">
        <v>462</v>
      </c>
      <c r="G38" s="20"/>
      <c r="H38" s="20" t="s">
        <v>462</v>
      </c>
      <c r="I38" s="20"/>
      <c r="J38" s="190"/>
      <c r="K38" s="21"/>
      <c r="L38" s="21"/>
      <c r="M38" s="22">
        <f t="shared" si="1"/>
        <v>0</v>
      </c>
      <c r="N38" s="177"/>
      <c r="O38" s="176" t="s">
        <v>462</v>
      </c>
      <c r="P38" s="13" t="s">
        <v>641</v>
      </c>
      <c r="Q38" s="13" t="s">
        <v>641</v>
      </c>
      <c r="R38" s="13" t="s">
        <v>641</v>
      </c>
      <c r="S38" s="137"/>
    </row>
    <row r="39" spans="1:19" x14ac:dyDescent="0.25">
      <c r="A39" s="92">
        <v>34</v>
      </c>
      <c r="B39" s="19" t="s">
        <v>462</v>
      </c>
      <c r="C39" s="136"/>
      <c r="D39" s="20" t="s">
        <v>462</v>
      </c>
      <c r="E39" s="20"/>
      <c r="F39" s="20" t="s">
        <v>462</v>
      </c>
      <c r="G39" s="20"/>
      <c r="H39" s="20" t="s">
        <v>462</v>
      </c>
      <c r="I39" s="20"/>
      <c r="J39" s="190"/>
      <c r="K39" s="21"/>
      <c r="L39" s="21"/>
      <c r="M39" s="22">
        <f t="shared" si="1"/>
        <v>0</v>
      </c>
      <c r="N39" s="177"/>
      <c r="O39" s="176" t="s">
        <v>462</v>
      </c>
      <c r="P39" s="13" t="s">
        <v>641</v>
      </c>
      <c r="Q39" s="13" t="s">
        <v>641</v>
      </c>
      <c r="R39" s="13" t="s">
        <v>641</v>
      </c>
      <c r="S39" s="137"/>
    </row>
    <row r="40" spans="1:19" x14ac:dyDescent="0.25">
      <c r="A40" s="92">
        <v>35</v>
      </c>
      <c r="B40" s="19" t="s">
        <v>462</v>
      </c>
      <c r="C40" s="136"/>
      <c r="D40" s="20" t="s">
        <v>462</v>
      </c>
      <c r="E40" s="20"/>
      <c r="F40" s="20" t="s">
        <v>462</v>
      </c>
      <c r="G40" s="20"/>
      <c r="H40" s="20" t="s">
        <v>462</v>
      </c>
      <c r="I40" s="20"/>
      <c r="J40" s="190"/>
      <c r="K40" s="21"/>
      <c r="L40" s="21"/>
      <c r="M40" s="22">
        <f t="shared" si="1"/>
        <v>0</v>
      </c>
      <c r="N40" s="177"/>
      <c r="O40" s="176" t="s">
        <v>462</v>
      </c>
      <c r="P40" s="13" t="s">
        <v>641</v>
      </c>
      <c r="Q40" s="13" t="s">
        <v>641</v>
      </c>
      <c r="R40" s="13" t="s">
        <v>641</v>
      </c>
      <c r="S40" s="137"/>
    </row>
    <row r="41" spans="1:19" x14ac:dyDescent="0.25">
      <c r="A41" s="92">
        <v>36</v>
      </c>
      <c r="B41" s="19" t="s">
        <v>462</v>
      </c>
      <c r="C41" s="136"/>
      <c r="D41" s="20" t="s">
        <v>462</v>
      </c>
      <c r="E41" s="20"/>
      <c r="F41" s="20" t="s">
        <v>462</v>
      </c>
      <c r="G41" s="20"/>
      <c r="H41" s="20" t="s">
        <v>462</v>
      </c>
      <c r="I41" s="20"/>
      <c r="J41" s="190"/>
      <c r="K41" s="21"/>
      <c r="L41" s="21"/>
      <c r="M41" s="22">
        <f t="shared" si="1"/>
        <v>0</v>
      </c>
      <c r="N41" s="177"/>
      <c r="O41" s="176" t="s">
        <v>462</v>
      </c>
      <c r="P41" s="13" t="s">
        <v>641</v>
      </c>
      <c r="Q41" s="13" t="s">
        <v>641</v>
      </c>
      <c r="R41" s="13" t="s">
        <v>641</v>
      </c>
      <c r="S41" s="137"/>
    </row>
    <row r="42" spans="1:19" x14ac:dyDescent="0.25">
      <c r="A42" s="92">
        <v>37</v>
      </c>
      <c r="B42" s="19" t="s">
        <v>462</v>
      </c>
      <c r="C42" s="136"/>
      <c r="D42" s="20" t="s">
        <v>462</v>
      </c>
      <c r="E42" s="20"/>
      <c r="F42" s="20" t="s">
        <v>462</v>
      </c>
      <c r="G42" s="20"/>
      <c r="H42" s="20" t="s">
        <v>462</v>
      </c>
      <c r="I42" s="20"/>
      <c r="J42" s="190"/>
      <c r="K42" s="21"/>
      <c r="L42" s="21"/>
      <c r="M42" s="22">
        <f t="shared" si="1"/>
        <v>0</v>
      </c>
      <c r="N42" s="177"/>
      <c r="O42" s="176" t="s">
        <v>462</v>
      </c>
      <c r="P42" s="13" t="s">
        <v>641</v>
      </c>
      <c r="Q42" s="13" t="s">
        <v>641</v>
      </c>
      <c r="R42" s="13" t="s">
        <v>641</v>
      </c>
      <c r="S42" s="137"/>
    </row>
    <row r="43" spans="1:19" x14ac:dyDescent="0.25">
      <c r="A43" s="92">
        <v>38</v>
      </c>
      <c r="B43" s="19" t="s">
        <v>462</v>
      </c>
      <c r="C43" s="136"/>
      <c r="D43" s="20" t="s">
        <v>462</v>
      </c>
      <c r="E43" s="20"/>
      <c r="F43" s="20" t="s">
        <v>462</v>
      </c>
      <c r="G43" s="20"/>
      <c r="H43" s="20" t="s">
        <v>462</v>
      </c>
      <c r="I43" s="20"/>
      <c r="J43" s="190"/>
      <c r="K43" s="21"/>
      <c r="L43" s="21"/>
      <c r="M43" s="22">
        <f t="shared" si="1"/>
        <v>0</v>
      </c>
      <c r="N43" s="177"/>
      <c r="O43" s="176" t="s">
        <v>462</v>
      </c>
      <c r="P43" s="13" t="s">
        <v>641</v>
      </c>
      <c r="Q43" s="13" t="s">
        <v>641</v>
      </c>
      <c r="R43" s="13" t="s">
        <v>641</v>
      </c>
      <c r="S43" s="137"/>
    </row>
    <row r="44" spans="1:19" x14ac:dyDescent="0.25">
      <c r="A44" s="92">
        <v>39</v>
      </c>
      <c r="B44" s="19" t="s">
        <v>462</v>
      </c>
      <c r="C44" s="136"/>
      <c r="D44" s="20" t="s">
        <v>462</v>
      </c>
      <c r="E44" s="20"/>
      <c r="F44" s="20" t="s">
        <v>462</v>
      </c>
      <c r="G44" s="20"/>
      <c r="H44" s="20" t="s">
        <v>462</v>
      </c>
      <c r="I44" s="20"/>
      <c r="J44" s="190"/>
      <c r="K44" s="21"/>
      <c r="L44" s="21"/>
      <c r="M44" s="22">
        <f t="shared" si="1"/>
        <v>0</v>
      </c>
      <c r="N44" s="177"/>
      <c r="O44" s="176" t="s">
        <v>462</v>
      </c>
      <c r="P44" s="13" t="s">
        <v>641</v>
      </c>
      <c r="Q44" s="13" t="s">
        <v>641</v>
      </c>
      <c r="R44" s="13" t="s">
        <v>641</v>
      </c>
      <c r="S44" s="137"/>
    </row>
    <row r="45" spans="1:19" x14ac:dyDescent="0.25">
      <c r="A45" s="92">
        <v>40</v>
      </c>
      <c r="B45" s="19" t="s">
        <v>462</v>
      </c>
      <c r="C45" s="136"/>
      <c r="D45" s="20" t="s">
        <v>462</v>
      </c>
      <c r="E45" s="20"/>
      <c r="F45" s="20" t="s">
        <v>462</v>
      </c>
      <c r="G45" s="20"/>
      <c r="H45" s="20" t="s">
        <v>462</v>
      </c>
      <c r="I45" s="20"/>
      <c r="J45" s="190"/>
      <c r="K45" s="21"/>
      <c r="L45" s="21"/>
      <c r="M45" s="22">
        <f t="shared" si="1"/>
        <v>0</v>
      </c>
      <c r="N45" s="177"/>
      <c r="O45" s="176" t="s">
        <v>462</v>
      </c>
      <c r="P45" s="13" t="s">
        <v>641</v>
      </c>
      <c r="Q45" s="13" t="s">
        <v>641</v>
      </c>
      <c r="R45" s="13" t="s">
        <v>641</v>
      </c>
      <c r="S45" s="137"/>
    </row>
    <row r="48" spans="1:19" x14ac:dyDescent="0.25">
      <c r="C48" s="26"/>
    </row>
  </sheetData>
  <dataConsolidate/>
  <mergeCells count="20">
    <mergeCell ref="S3:S5"/>
    <mergeCell ref="Q3:Q5"/>
    <mergeCell ref="R3:R5"/>
    <mergeCell ref="N3:N5"/>
    <mergeCell ref="K3:L4"/>
    <mergeCell ref="P3:P5"/>
    <mergeCell ref="M3:M5"/>
    <mergeCell ref="O3:O5"/>
    <mergeCell ref="H3:H5"/>
    <mergeCell ref="J3:J5"/>
    <mergeCell ref="I3:I5"/>
    <mergeCell ref="A3:A5"/>
    <mergeCell ref="A1:B1"/>
    <mergeCell ref="F3:F5"/>
    <mergeCell ref="G3:G5"/>
    <mergeCell ref="B3:B5"/>
    <mergeCell ref="C3:C5"/>
    <mergeCell ref="D3:D5"/>
    <mergeCell ref="E3:E5"/>
    <mergeCell ref="A2:B2"/>
  </mergeCells>
  <dataValidations xWindow="706" yWindow="334" count="9">
    <dataValidation type="date" operator="greaterThan" allowBlank="1" showInputMessage="1" showErrorMessage="1" error="La data di fine deve essere maggiore della data di inizio" sqref="L6:L45">
      <formula1>K6</formula1>
    </dataValidation>
    <dataValidation type="list" allowBlank="1" showInputMessage="1" showErrorMessage="1" prompt="Il prodotto può essere selezionato una volta selezionata l'azione" sqref="D6:D45">
      <formula1>INDIRECT(B6)</formula1>
    </dataValidation>
    <dataValidation type="list" allowBlank="1" showInputMessage="1" showErrorMessage="1" prompt="Il prodotto può essere selezionato una volta selezionata l'azione" sqref="F6:F45">
      <formula1>INDIRECT(B6)</formula1>
    </dataValidation>
    <dataValidation type="list" allowBlank="1" showInputMessage="1" showErrorMessage="1" prompt="Il prodotto può essere selezionato una volta selezionata l'azione" sqref="H6:H45">
      <formula1>INDIRECT(B6)</formula1>
    </dataValidation>
    <dataValidation allowBlank="1" showInputMessage="1" showErrorMessage="1" prompt="Indicare nome e cognome dei soggetti coinvolti, denominazione del partner di afferenza e ore svolte. Es. Mario Rossi (Università ...) ore 20" sqref="S6:S45"/>
    <dataValidation type="date" allowBlank="1" showInputMessage="1" showErrorMessage="1" sqref="K6:K45">
      <formula1>42005</formula1>
      <formula2>55153</formula2>
    </dataValidation>
    <dataValidation allowBlank="1" showInputMessage="1" showErrorMessage="1" prompt="Specificare il numero di prodotti" sqref="E6:E45 I6:I45 G6:G45"/>
    <dataValidation allowBlank="1" showInputMessage="1" showErrorMessage="1" prompt="Compilare nel caso di azioni divulgative. Indicare il numero di imprese agricole forestali alimentari esterne al GO coinvolte" sqref="N6:N45"/>
    <dataValidation allowBlank="1" showInputMessage="1" showErrorMessage="1" prompt="Descrivere i prodotti realizzati/da realizzare e specificare eventuali altri prodotti" sqref="J6:J45"/>
  </dataValidations>
  <hyperlinks>
    <hyperlink ref="C1" location="Indice!A1" display="Torna all'indice"/>
  </hyperlinks>
  <pageMargins left="0.23622047244094491" right="0.23622047244094491" top="0.74803149606299213" bottom="0.74803149606299213" header="0.31496062992125984" footer="0.31496062992125984"/>
  <pageSetup paperSize="9" scale="80" fitToWidth="50" orientation="landscape" r:id="rId1"/>
  <headerFooter alignWithMargins="0">
    <oddFooter>&amp;R&amp;P/&amp;N</oddFooter>
  </headerFooter>
  <colBreaks count="1" manualBreakCount="1">
    <brk id="10" min="1" max="44" man="1"/>
  </colBreaks>
  <extLst>
    <ext xmlns:x14="http://schemas.microsoft.com/office/spreadsheetml/2009/9/main" uri="{CCE6A557-97BC-4b89-ADB6-D9C93CAAB3DF}">
      <x14:dataValidations xmlns:xm="http://schemas.microsoft.com/office/excel/2006/main" xWindow="706" yWindow="334" count="6">
        <x14:dataValidation type="list" allowBlank="1" showInputMessage="1" showErrorMessage="1" prompt="Utilizzare tante righe quante sono le diverse azioni riconducibili ad una medesima tipologia di azione">
          <x14:formula1>
            <xm:f>MAzioni!$A$3:$A$11</xm:f>
          </x14:formula1>
          <xm:sqref>B6:B45</xm:sqref>
        </x14:dataValidation>
        <x14:dataValidation type="list" allowBlank="1" showInputMessage="1" showErrorMessage="1" prompt="Indicare il partner che coordina l'azione">
          <x14:formula1>
            <xm:f>Liguria!$H$2:$H$15</xm:f>
          </x14:formula1>
          <xm:sqref>P6:P45</xm:sqref>
        </x14:dataValidation>
        <x14:dataValidation type="list" allowBlank="1" showInputMessage="1" showErrorMessage="1">
          <x14:formula1>
            <xm:f>Liguria!$H$2:$H$15</xm:f>
          </x14:formula1>
          <xm:sqref>Q6:R45</xm:sqref>
        </x14:dataValidation>
        <x14:dataValidation type="list" allowBlank="1" showInputMessage="1" showErrorMessage="1">
          <x14:formula1>
            <xm:f>'Tipo Partner'!$H$2:$H$24</xm:f>
          </x14:formula1>
          <xm:sqref>P6:P45</xm:sqref>
        </x14:dataValidation>
        <x14:dataValidation type="list" allowBlank="1" showInputMessage="1" showErrorMessage="1">
          <x14:formula1>
            <xm:f>MAzioni!$A$3:$A$11</xm:f>
          </x14:formula1>
          <xm:sqref>B6:B45</xm:sqref>
        </x14:dataValidation>
        <x14:dataValidation type="list" allowBlank="1" showInputMessage="1" showErrorMessage="1" prompt="Compilare nel caso di azioni divulgative">
          <x14:formula1>
            <xm:f>Liguria!E2:E5</xm:f>
          </x14:formula1>
          <xm:sqref>O6:O45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G45"/>
  <sheetViews>
    <sheetView zoomScaleNormal="100" workbookViewId="0">
      <selection activeCell="A7" sqref="A7"/>
    </sheetView>
  </sheetViews>
  <sheetFormatPr defaultColWidth="11.19921875" defaultRowHeight="13.2" x14ac:dyDescent="0.25"/>
  <cols>
    <col min="1" max="1" width="23.8984375" style="46" customWidth="1"/>
    <col min="2" max="2" width="35.69921875" style="46" customWidth="1"/>
    <col min="3" max="3" width="23.69921875" style="46" customWidth="1"/>
    <col min="4" max="4" width="22.59765625" style="46" customWidth="1"/>
    <col min="5" max="5" width="13.69921875" style="46" customWidth="1"/>
    <col min="6" max="6" width="21.59765625" style="46" customWidth="1"/>
    <col min="7" max="7" width="12.59765625" style="46" bestFit="1" customWidth="1"/>
    <col min="8" max="16384" width="11.19921875" style="26"/>
  </cols>
  <sheetData>
    <row r="1" spans="1:7" ht="21" x14ac:dyDescent="0.25">
      <c r="A1" s="45" t="s">
        <v>613</v>
      </c>
      <c r="B1" s="124" t="s">
        <v>675</v>
      </c>
    </row>
    <row r="2" spans="1:7" x14ac:dyDescent="0.25">
      <c r="A2" s="212" t="s">
        <v>934</v>
      </c>
    </row>
    <row r="3" spans="1:7" ht="41.25" customHeight="1" x14ac:dyDescent="0.25">
      <c r="A3" s="389" t="s">
        <v>725</v>
      </c>
      <c r="B3" s="386" t="s">
        <v>747</v>
      </c>
      <c r="C3" s="385" t="s">
        <v>677</v>
      </c>
      <c r="D3" s="385" t="s">
        <v>631</v>
      </c>
      <c r="E3" s="385" t="s">
        <v>628</v>
      </c>
      <c r="F3" s="384" t="s">
        <v>732</v>
      </c>
      <c r="G3" s="385" t="s">
        <v>304</v>
      </c>
    </row>
    <row r="4" spans="1:7" x14ac:dyDescent="0.25">
      <c r="A4" s="253" t="str">
        <f>IF('Azioni progetto'!B6="Divulgazione_altre_aziende",'Azioni progetto'!D6,"-- Seleziona --")</f>
        <v>-- Seleziona --</v>
      </c>
      <c r="B4" s="250"/>
      <c r="C4" s="254">
        <f>'Azioni progetto'!K6</f>
        <v>0</v>
      </c>
      <c r="D4" s="254">
        <f>'Azioni progetto'!L6</f>
        <v>0</v>
      </c>
      <c r="E4" s="211">
        <f>IFERROR(DATEDIF(C4,D4,"M"),0)</f>
        <v>0</v>
      </c>
      <c r="F4" s="255">
        <f>'Azioni progetto'!N6</f>
        <v>0</v>
      </c>
      <c r="G4" s="375" t="str">
        <f>'Azioni progetto'!O6</f>
        <v>-- Seleziona --</v>
      </c>
    </row>
    <row r="5" spans="1:7" x14ac:dyDescent="0.25">
      <c r="A5" s="253" t="str">
        <f>IF('Azioni progetto'!B7="Divulgazione_altre_aziende",'Azioni progetto'!D7,"-- Seleziona --")</f>
        <v>-- Seleziona --</v>
      </c>
      <c r="B5" s="250"/>
      <c r="C5" s="254">
        <f>'Azioni progetto'!K7</f>
        <v>0</v>
      </c>
      <c r="D5" s="254">
        <f>'Azioni progetto'!L7</f>
        <v>0</v>
      </c>
      <c r="E5" s="211">
        <f t="shared" ref="E5:E43" si="0">IFERROR(DATEDIF(C5,D5,"M"),0)</f>
        <v>0</v>
      </c>
      <c r="F5" s="255">
        <f>'Azioni progetto'!N7</f>
        <v>0</v>
      </c>
      <c r="G5" s="375" t="str">
        <f>'Azioni progetto'!O7</f>
        <v>-- Seleziona --</v>
      </c>
    </row>
    <row r="6" spans="1:7" x14ac:dyDescent="0.25">
      <c r="A6" s="253" t="str">
        <f>IF('Azioni progetto'!B8="Divulgazione_altre_aziende",'Azioni progetto'!D8,"-- Seleziona --")</f>
        <v>-- Seleziona --</v>
      </c>
      <c r="B6" s="250"/>
      <c r="C6" s="254">
        <f>'Azioni progetto'!K8</f>
        <v>0</v>
      </c>
      <c r="D6" s="254">
        <f>'Azioni progetto'!L8</f>
        <v>0</v>
      </c>
      <c r="E6" s="211">
        <f t="shared" si="0"/>
        <v>0</v>
      </c>
      <c r="F6" s="255">
        <f>'Azioni progetto'!N8</f>
        <v>0</v>
      </c>
      <c r="G6" s="375" t="str">
        <f>'Azioni progetto'!O8</f>
        <v>-- Seleziona --</v>
      </c>
    </row>
    <row r="7" spans="1:7" x14ac:dyDescent="0.25">
      <c r="A7" s="253" t="str">
        <f>IF('Azioni progetto'!B9="Divulgazione_altre_aziende",'Azioni progetto'!D9,"-- Seleziona --")</f>
        <v>-- Seleziona --</v>
      </c>
      <c r="B7" s="250"/>
      <c r="C7" s="254">
        <f>'Azioni progetto'!K9</f>
        <v>0</v>
      </c>
      <c r="D7" s="254">
        <f>'Azioni progetto'!L9</f>
        <v>0</v>
      </c>
      <c r="E7" s="211">
        <f t="shared" si="0"/>
        <v>0</v>
      </c>
      <c r="F7" s="255">
        <f>'Azioni progetto'!N9</f>
        <v>0</v>
      </c>
      <c r="G7" s="375" t="str">
        <f>'Azioni progetto'!O9</f>
        <v>-- Seleziona --</v>
      </c>
    </row>
    <row r="8" spans="1:7" x14ac:dyDescent="0.25">
      <c r="A8" s="253" t="str">
        <f>IF('Azioni progetto'!B10="Divulgazione_altre_aziende",'Azioni progetto'!D10,"-- Seleziona --")</f>
        <v>-- Seleziona --</v>
      </c>
      <c r="B8" s="250"/>
      <c r="C8" s="254">
        <f>'Azioni progetto'!K10</f>
        <v>0</v>
      </c>
      <c r="D8" s="254">
        <f>'Azioni progetto'!L10</f>
        <v>0</v>
      </c>
      <c r="E8" s="211">
        <f t="shared" si="0"/>
        <v>0</v>
      </c>
      <c r="F8" s="255">
        <f>'Azioni progetto'!N10</f>
        <v>0</v>
      </c>
      <c r="G8" s="375" t="str">
        <f>'Azioni progetto'!O10</f>
        <v>-- Seleziona --</v>
      </c>
    </row>
    <row r="9" spans="1:7" x14ac:dyDescent="0.25">
      <c r="A9" s="253" t="str">
        <f>IF('Azioni progetto'!B11="Divulgazione_altre_aziende",'Azioni progetto'!D11,"-- Seleziona --")</f>
        <v>-- Seleziona --</v>
      </c>
      <c r="B9" s="250"/>
      <c r="C9" s="254">
        <f>'Azioni progetto'!K11</f>
        <v>0</v>
      </c>
      <c r="D9" s="254">
        <f>'Azioni progetto'!L11</f>
        <v>0</v>
      </c>
      <c r="E9" s="211">
        <f t="shared" si="0"/>
        <v>0</v>
      </c>
      <c r="F9" s="255">
        <f>'Azioni progetto'!N11</f>
        <v>0</v>
      </c>
      <c r="G9" s="375" t="str">
        <f>'Azioni progetto'!O11</f>
        <v>-- Seleziona --</v>
      </c>
    </row>
    <row r="10" spans="1:7" x14ac:dyDescent="0.25">
      <c r="A10" s="253" t="str">
        <f>IF('Azioni progetto'!B12="Divulgazione_altre_aziende",'Azioni progetto'!D12,"-- Seleziona --")</f>
        <v>-- Seleziona --</v>
      </c>
      <c r="B10" s="250"/>
      <c r="C10" s="254">
        <f>'Azioni progetto'!K12</f>
        <v>0</v>
      </c>
      <c r="D10" s="254">
        <f>'Azioni progetto'!L12</f>
        <v>0</v>
      </c>
      <c r="E10" s="211">
        <f t="shared" si="0"/>
        <v>0</v>
      </c>
      <c r="F10" s="255">
        <f>'Azioni progetto'!N12</f>
        <v>0</v>
      </c>
      <c r="G10" s="375" t="str">
        <f>'Azioni progetto'!O12</f>
        <v>-- Seleziona --</v>
      </c>
    </row>
    <row r="11" spans="1:7" x14ac:dyDescent="0.25">
      <c r="A11" s="253" t="str">
        <f>IF('Azioni progetto'!B13="Divulgazione_altre_aziende",'Azioni progetto'!D13,"-- Seleziona --")</f>
        <v>-- Seleziona --</v>
      </c>
      <c r="B11" s="250"/>
      <c r="C11" s="254">
        <f>'Azioni progetto'!K13</f>
        <v>0</v>
      </c>
      <c r="D11" s="254">
        <f>'Azioni progetto'!L13</f>
        <v>0</v>
      </c>
      <c r="E11" s="211">
        <f t="shared" si="0"/>
        <v>0</v>
      </c>
      <c r="F11" s="255">
        <f>'Azioni progetto'!N13</f>
        <v>0</v>
      </c>
      <c r="G11" s="375" t="str">
        <f>'Azioni progetto'!O13</f>
        <v>-- Seleziona --</v>
      </c>
    </row>
    <row r="12" spans="1:7" x14ac:dyDescent="0.25">
      <c r="A12" s="253" t="str">
        <f>IF('Azioni progetto'!B14="Divulgazione_altre_aziende",'Azioni progetto'!D14,"-- Seleziona --")</f>
        <v>-- Seleziona --</v>
      </c>
      <c r="B12" s="250"/>
      <c r="C12" s="254">
        <f>'Azioni progetto'!K14</f>
        <v>0</v>
      </c>
      <c r="D12" s="254">
        <f>'Azioni progetto'!L14</f>
        <v>0</v>
      </c>
      <c r="E12" s="211">
        <f t="shared" si="0"/>
        <v>0</v>
      </c>
      <c r="F12" s="255">
        <f>'Azioni progetto'!N14</f>
        <v>0</v>
      </c>
      <c r="G12" s="375" t="str">
        <f>'Azioni progetto'!O14</f>
        <v>-- Seleziona --</v>
      </c>
    </row>
    <row r="13" spans="1:7" x14ac:dyDescent="0.25">
      <c r="A13" s="253" t="str">
        <f>IF('Azioni progetto'!B15="Divulgazione_altre_aziende",'Azioni progetto'!D15,"-- Seleziona --")</f>
        <v>-- Seleziona --</v>
      </c>
      <c r="B13" s="250"/>
      <c r="C13" s="254">
        <f>'Azioni progetto'!K15</f>
        <v>0</v>
      </c>
      <c r="D13" s="254">
        <f>'Azioni progetto'!L15</f>
        <v>0</v>
      </c>
      <c r="E13" s="211">
        <f t="shared" si="0"/>
        <v>0</v>
      </c>
      <c r="F13" s="255">
        <f>'Azioni progetto'!N15</f>
        <v>0</v>
      </c>
      <c r="G13" s="375" t="str">
        <f>'Azioni progetto'!O15</f>
        <v>-- Seleziona --</v>
      </c>
    </row>
    <row r="14" spans="1:7" x14ac:dyDescent="0.25">
      <c r="A14" s="253" t="str">
        <f>IF('Azioni progetto'!B16="Divulgazione_altre_aziende",'Azioni progetto'!D16,"-- Seleziona --")</f>
        <v>-- Seleziona --</v>
      </c>
      <c r="B14" s="250"/>
      <c r="C14" s="254">
        <f>'Azioni progetto'!K16</f>
        <v>0</v>
      </c>
      <c r="D14" s="254">
        <f>'Azioni progetto'!L16</f>
        <v>0</v>
      </c>
      <c r="E14" s="211">
        <f t="shared" si="0"/>
        <v>0</v>
      </c>
      <c r="F14" s="255">
        <f>'Azioni progetto'!N16</f>
        <v>0</v>
      </c>
      <c r="G14" s="375" t="str">
        <f>'Azioni progetto'!O16</f>
        <v>-- Seleziona --</v>
      </c>
    </row>
    <row r="15" spans="1:7" x14ac:dyDescent="0.25">
      <c r="A15" s="253" t="str">
        <f>IF('Azioni progetto'!B17="Divulgazione_altre_aziende",'Azioni progetto'!D17,"-- Seleziona --")</f>
        <v>-- Seleziona --</v>
      </c>
      <c r="B15" s="250"/>
      <c r="C15" s="254">
        <f>'Azioni progetto'!K17</f>
        <v>0</v>
      </c>
      <c r="D15" s="254">
        <f>'Azioni progetto'!L17</f>
        <v>0</v>
      </c>
      <c r="E15" s="211">
        <f t="shared" si="0"/>
        <v>0</v>
      </c>
      <c r="F15" s="255">
        <f>'Azioni progetto'!N17</f>
        <v>0</v>
      </c>
      <c r="G15" s="375" t="str">
        <f>'Azioni progetto'!O17</f>
        <v>-- Seleziona --</v>
      </c>
    </row>
    <row r="16" spans="1:7" x14ac:dyDescent="0.25">
      <c r="A16" s="253" t="str">
        <f>IF('Azioni progetto'!B18="Divulgazione_altre_aziende",'Azioni progetto'!D18,"-- Seleziona --")</f>
        <v>-- Seleziona --</v>
      </c>
      <c r="B16" s="250"/>
      <c r="C16" s="254">
        <f>'Azioni progetto'!K18</f>
        <v>0</v>
      </c>
      <c r="D16" s="254">
        <f>'Azioni progetto'!L18</f>
        <v>0</v>
      </c>
      <c r="E16" s="211">
        <f t="shared" si="0"/>
        <v>0</v>
      </c>
      <c r="F16" s="255">
        <f>'Azioni progetto'!N18</f>
        <v>0</v>
      </c>
      <c r="G16" s="375" t="str">
        <f>'Azioni progetto'!O18</f>
        <v>-- Seleziona --</v>
      </c>
    </row>
    <row r="17" spans="1:7" x14ac:dyDescent="0.25">
      <c r="A17" s="253" t="str">
        <f>IF('Azioni progetto'!B19="Divulgazione_altre_aziende",'Azioni progetto'!D19,"-- Seleziona --")</f>
        <v>-- Seleziona --</v>
      </c>
      <c r="B17" s="250"/>
      <c r="C17" s="254">
        <f>'Azioni progetto'!K19</f>
        <v>0</v>
      </c>
      <c r="D17" s="254">
        <f>'Azioni progetto'!L19</f>
        <v>0</v>
      </c>
      <c r="E17" s="211">
        <f t="shared" si="0"/>
        <v>0</v>
      </c>
      <c r="F17" s="255">
        <f>'Azioni progetto'!N19</f>
        <v>0</v>
      </c>
      <c r="G17" s="375" t="str">
        <f>'Azioni progetto'!O19</f>
        <v>-- Seleziona --</v>
      </c>
    </row>
    <row r="18" spans="1:7" x14ac:dyDescent="0.25">
      <c r="A18" s="253" t="str">
        <f>IF('Azioni progetto'!B20="Divulgazione_altre_aziende",'Azioni progetto'!D20,"-- Seleziona --")</f>
        <v>-- Seleziona --</v>
      </c>
      <c r="B18" s="250"/>
      <c r="C18" s="254">
        <f>'Azioni progetto'!K20</f>
        <v>0</v>
      </c>
      <c r="D18" s="254">
        <f>'Azioni progetto'!L20</f>
        <v>0</v>
      </c>
      <c r="E18" s="211">
        <f t="shared" si="0"/>
        <v>0</v>
      </c>
      <c r="F18" s="255">
        <f>'Azioni progetto'!N20</f>
        <v>0</v>
      </c>
      <c r="G18" s="375" t="str">
        <f>'Azioni progetto'!O20</f>
        <v>-- Seleziona --</v>
      </c>
    </row>
    <row r="19" spans="1:7" x14ac:dyDescent="0.25">
      <c r="A19" s="253" t="str">
        <f>IF('Azioni progetto'!B21="Divulgazione_altre_aziende",'Azioni progetto'!D21,"-- Seleziona --")</f>
        <v>-- Seleziona --</v>
      </c>
      <c r="B19" s="250"/>
      <c r="C19" s="254">
        <f>'Azioni progetto'!K21</f>
        <v>0</v>
      </c>
      <c r="D19" s="254">
        <f>'Azioni progetto'!L21</f>
        <v>0</v>
      </c>
      <c r="E19" s="211">
        <f t="shared" si="0"/>
        <v>0</v>
      </c>
      <c r="F19" s="255">
        <f>'Azioni progetto'!N21</f>
        <v>0</v>
      </c>
      <c r="G19" s="375" t="str">
        <f>'Azioni progetto'!O21</f>
        <v>-- Seleziona --</v>
      </c>
    </row>
    <row r="20" spans="1:7" x14ac:dyDescent="0.25">
      <c r="A20" s="253" t="str">
        <f>IF('Azioni progetto'!B22="Divulgazione_altre_aziende",'Azioni progetto'!D22,"-- Seleziona --")</f>
        <v>-- Seleziona --</v>
      </c>
      <c r="B20" s="250"/>
      <c r="C20" s="254">
        <f>'Azioni progetto'!K22</f>
        <v>0</v>
      </c>
      <c r="D20" s="254">
        <f>'Azioni progetto'!L22</f>
        <v>0</v>
      </c>
      <c r="E20" s="211">
        <f t="shared" si="0"/>
        <v>0</v>
      </c>
      <c r="F20" s="255">
        <f>'Azioni progetto'!N22</f>
        <v>0</v>
      </c>
      <c r="G20" s="375" t="str">
        <f>'Azioni progetto'!O22</f>
        <v>-- Seleziona --</v>
      </c>
    </row>
    <row r="21" spans="1:7" x14ac:dyDescent="0.25">
      <c r="A21" s="253" t="str">
        <f>IF('Azioni progetto'!B23="Divulgazione_altre_aziende",'Azioni progetto'!D23,"-- Seleziona --")</f>
        <v>-- Seleziona --</v>
      </c>
      <c r="B21" s="250"/>
      <c r="C21" s="254">
        <f>'Azioni progetto'!K23</f>
        <v>0</v>
      </c>
      <c r="D21" s="254">
        <f>'Azioni progetto'!L23</f>
        <v>0</v>
      </c>
      <c r="E21" s="211">
        <f t="shared" si="0"/>
        <v>0</v>
      </c>
      <c r="F21" s="255">
        <f>'Azioni progetto'!N23</f>
        <v>0</v>
      </c>
      <c r="G21" s="375" t="str">
        <f>'Azioni progetto'!O23</f>
        <v>-- Seleziona --</v>
      </c>
    </row>
    <row r="22" spans="1:7" x14ac:dyDescent="0.25">
      <c r="A22" s="253" t="str">
        <f>IF('Azioni progetto'!B24="Divulgazione_altre_aziende",'Azioni progetto'!D24,"-- Seleziona --")</f>
        <v>-- Seleziona --</v>
      </c>
      <c r="B22" s="250"/>
      <c r="C22" s="254">
        <f>'Azioni progetto'!K24</f>
        <v>0</v>
      </c>
      <c r="D22" s="254">
        <f>'Azioni progetto'!L24</f>
        <v>0</v>
      </c>
      <c r="E22" s="211">
        <f t="shared" si="0"/>
        <v>0</v>
      </c>
      <c r="F22" s="255">
        <f>'Azioni progetto'!N24</f>
        <v>0</v>
      </c>
      <c r="G22" s="375" t="str">
        <f>'Azioni progetto'!O24</f>
        <v>-- Seleziona --</v>
      </c>
    </row>
    <row r="23" spans="1:7" x14ac:dyDescent="0.25">
      <c r="A23" s="253" t="str">
        <f>IF('Azioni progetto'!B25="Divulgazione_altre_aziende",'Azioni progetto'!D25,"-- Seleziona --")</f>
        <v>-- Seleziona --</v>
      </c>
      <c r="B23" s="250"/>
      <c r="C23" s="254">
        <f>'Azioni progetto'!K25</f>
        <v>0</v>
      </c>
      <c r="D23" s="254">
        <f>'Azioni progetto'!L25</f>
        <v>0</v>
      </c>
      <c r="E23" s="211">
        <f t="shared" si="0"/>
        <v>0</v>
      </c>
      <c r="F23" s="255">
        <f>'Azioni progetto'!N25</f>
        <v>0</v>
      </c>
      <c r="G23" s="375" t="str">
        <f>'Azioni progetto'!O25</f>
        <v>-- Seleziona --</v>
      </c>
    </row>
    <row r="24" spans="1:7" x14ac:dyDescent="0.25">
      <c r="A24" s="253" t="str">
        <f>IF('Azioni progetto'!B26="Divulgazione_altre_aziende",'Azioni progetto'!D26,"-- Seleziona --")</f>
        <v>-- Seleziona --</v>
      </c>
      <c r="B24" s="250"/>
      <c r="C24" s="254">
        <f>'Azioni progetto'!K26</f>
        <v>0</v>
      </c>
      <c r="D24" s="254">
        <f>'Azioni progetto'!L26</f>
        <v>0</v>
      </c>
      <c r="E24" s="211">
        <f t="shared" si="0"/>
        <v>0</v>
      </c>
      <c r="F24" s="255">
        <f>'Azioni progetto'!N26</f>
        <v>0</v>
      </c>
      <c r="G24" s="375" t="str">
        <f>'Azioni progetto'!O26</f>
        <v>-- Seleziona --</v>
      </c>
    </row>
    <row r="25" spans="1:7" x14ac:dyDescent="0.25">
      <c r="A25" s="253" t="str">
        <f>IF('Azioni progetto'!B27="Divulgazione_altre_aziende",'Azioni progetto'!D27,"-- Seleziona --")</f>
        <v>-- Seleziona --</v>
      </c>
      <c r="B25" s="250"/>
      <c r="C25" s="254">
        <f>'Azioni progetto'!K27</f>
        <v>0</v>
      </c>
      <c r="D25" s="254">
        <f>'Azioni progetto'!L27</f>
        <v>0</v>
      </c>
      <c r="E25" s="211">
        <f t="shared" si="0"/>
        <v>0</v>
      </c>
      <c r="F25" s="255">
        <f>'Azioni progetto'!N27</f>
        <v>0</v>
      </c>
      <c r="G25" s="375" t="str">
        <f>'Azioni progetto'!O27</f>
        <v>-- Seleziona --</v>
      </c>
    </row>
    <row r="26" spans="1:7" x14ac:dyDescent="0.25">
      <c r="A26" s="253" t="str">
        <f>IF('Azioni progetto'!B28="Divulgazione_altre_aziende",'Azioni progetto'!D28,"-- Seleziona --")</f>
        <v>-- Seleziona --</v>
      </c>
      <c r="B26" s="250"/>
      <c r="C26" s="254">
        <f>'Azioni progetto'!K28</f>
        <v>0</v>
      </c>
      <c r="D26" s="254">
        <f>'Azioni progetto'!L28</f>
        <v>0</v>
      </c>
      <c r="E26" s="211">
        <f t="shared" si="0"/>
        <v>0</v>
      </c>
      <c r="F26" s="255">
        <f>'Azioni progetto'!N28</f>
        <v>0</v>
      </c>
      <c r="G26" s="375" t="str">
        <f>'Azioni progetto'!O28</f>
        <v>-- Seleziona --</v>
      </c>
    </row>
    <row r="27" spans="1:7" x14ac:dyDescent="0.25">
      <c r="A27" s="253" t="str">
        <f>IF('Azioni progetto'!B29="Divulgazione_altre_aziende",'Azioni progetto'!D29,"-- Seleziona --")</f>
        <v>-- Seleziona --</v>
      </c>
      <c r="B27" s="250"/>
      <c r="C27" s="254">
        <f>'Azioni progetto'!K29</f>
        <v>0</v>
      </c>
      <c r="D27" s="254">
        <f>'Azioni progetto'!L29</f>
        <v>0</v>
      </c>
      <c r="E27" s="211">
        <f t="shared" si="0"/>
        <v>0</v>
      </c>
      <c r="F27" s="255">
        <f>'Azioni progetto'!N29</f>
        <v>0</v>
      </c>
      <c r="G27" s="375" t="str">
        <f>'Azioni progetto'!O29</f>
        <v>-- Seleziona --</v>
      </c>
    </row>
    <row r="28" spans="1:7" x14ac:dyDescent="0.25">
      <c r="A28" s="253" t="str">
        <f>IF('Azioni progetto'!B30="Divulgazione_altre_aziende",'Azioni progetto'!D30,"-- Seleziona --")</f>
        <v>-- Seleziona --</v>
      </c>
      <c r="B28" s="250"/>
      <c r="C28" s="254">
        <f>'Azioni progetto'!K30</f>
        <v>0</v>
      </c>
      <c r="D28" s="254">
        <f>'Azioni progetto'!L30</f>
        <v>0</v>
      </c>
      <c r="E28" s="211">
        <f t="shared" si="0"/>
        <v>0</v>
      </c>
      <c r="F28" s="255">
        <f>'Azioni progetto'!N30</f>
        <v>0</v>
      </c>
      <c r="G28" s="375" t="str">
        <f>'Azioni progetto'!O30</f>
        <v>-- Seleziona --</v>
      </c>
    </row>
    <row r="29" spans="1:7" x14ac:dyDescent="0.25">
      <c r="A29" s="253" t="str">
        <f>IF('Azioni progetto'!B31="Divulgazione_altre_aziende",'Azioni progetto'!D31,"-- Seleziona --")</f>
        <v>-- Seleziona --</v>
      </c>
      <c r="B29" s="250"/>
      <c r="C29" s="254">
        <f>'Azioni progetto'!K31</f>
        <v>0</v>
      </c>
      <c r="D29" s="254">
        <f>'Azioni progetto'!L31</f>
        <v>0</v>
      </c>
      <c r="E29" s="211">
        <f t="shared" si="0"/>
        <v>0</v>
      </c>
      <c r="F29" s="255">
        <f>'Azioni progetto'!N31</f>
        <v>0</v>
      </c>
      <c r="G29" s="375" t="str">
        <f>'Azioni progetto'!O31</f>
        <v>-- Seleziona --</v>
      </c>
    </row>
    <row r="30" spans="1:7" x14ac:dyDescent="0.25">
      <c r="A30" s="253" t="str">
        <f>IF('Azioni progetto'!B32="Divulgazione_altre_aziende",'Azioni progetto'!D32,"-- Seleziona --")</f>
        <v>-- Seleziona --</v>
      </c>
      <c r="B30" s="250"/>
      <c r="C30" s="254">
        <f>'Azioni progetto'!K32</f>
        <v>0</v>
      </c>
      <c r="D30" s="254">
        <f>'Azioni progetto'!L32</f>
        <v>0</v>
      </c>
      <c r="E30" s="211">
        <f t="shared" si="0"/>
        <v>0</v>
      </c>
      <c r="F30" s="255">
        <f>'Azioni progetto'!N32</f>
        <v>0</v>
      </c>
      <c r="G30" s="375" t="str">
        <f>'Azioni progetto'!O32</f>
        <v>-- Seleziona --</v>
      </c>
    </row>
    <row r="31" spans="1:7" x14ac:dyDescent="0.25">
      <c r="A31" s="253" t="str">
        <f>IF('Azioni progetto'!B33="Divulgazione_altre_aziende",'Azioni progetto'!D33,"-- Seleziona --")</f>
        <v>-- Seleziona --</v>
      </c>
      <c r="B31" s="250"/>
      <c r="C31" s="254">
        <f>'Azioni progetto'!K33</f>
        <v>0</v>
      </c>
      <c r="D31" s="254">
        <f>'Azioni progetto'!L33</f>
        <v>0</v>
      </c>
      <c r="E31" s="211">
        <f t="shared" si="0"/>
        <v>0</v>
      </c>
      <c r="F31" s="255">
        <f>'Azioni progetto'!N33</f>
        <v>0</v>
      </c>
      <c r="G31" s="375" t="str">
        <f>'Azioni progetto'!O33</f>
        <v>-- Seleziona --</v>
      </c>
    </row>
    <row r="32" spans="1:7" x14ac:dyDescent="0.25">
      <c r="A32" s="253" t="str">
        <f>IF('Azioni progetto'!B34="Divulgazione_altre_aziende",'Azioni progetto'!D34,"-- Seleziona --")</f>
        <v>-- Seleziona --</v>
      </c>
      <c r="B32" s="250"/>
      <c r="C32" s="254">
        <f>'Azioni progetto'!K34</f>
        <v>0</v>
      </c>
      <c r="D32" s="254">
        <f>'Azioni progetto'!L34</f>
        <v>0</v>
      </c>
      <c r="E32" s="211">
        <f t="shared" si="0"/>
        <v>0</v>
      </c>
      <c r="F32" s="255">
        <f>'Azioni progetto'!N34</f>
        <v>0</v>
      </c>
      <c r="G32" s="375" t="str">
        <f>'Azioni progetto'!O34</f>
        <v>-- Seleziona --</v>
      </c>
    </row>
    <row r="33" spans="1:7" x14ac:dyDescent="0.25">
      <c r="A33" s="253" t="str">
        <f>IF('Azioni progetto'!B35="Divulgazione_altre_aziende",'Azioni progetto'!D35,"-- Seleziona --")</f>
        <v>-- Seleziona --</v>
      </c>
      <c r="B33" s="250"/>
      <c r="C33" s="254">
        <f>'Azioni progetto'!K35</f>
        <v>0</v>
      </c>
      <c r="D33" s="254">
        <f>'Azioni progetto'!L35</f>
        <v>0</v>
      </c>
      <c r="E33" s="211">
        <f t="shared" si="0"/>
        <v>0</v>
      </c>
      <c r="F33" s="255">
        <f>'Azioni progetto'!N35</f>
        <v>0</v>
      </c>
      <c r="G33" s="375" t="str">
        <f>'Azioni progetto'!O35</f>
        <v>-- Seleziona --</v>
      </c>
    </row>
    <row r="34" spans="1:7" x14ac:dyDescent="0.25">
      <c r="A34" s="253" t="str">
        <f>IF('Azioni progetto'!B36="Divulgazione_altre_aziende",'Azioni progetto'!D36,"-- Seleziona --")</f>
        <v>-- Seleziona --</v>
      </c>
      <c r="B34" s="250"/>
      <c r="C34" s="254">
        <f>'Azioni progetto'!K36</f>
        <v>0</v>
      </c>
      <c r="D34" s="254">
        <f>'Azioni progetto'!L36</f>
        <v>0</v>
      </c>
      <c r="E34" s="211">
        <f t="shared" si="0"/>
        <v>0</v>
      </c>
      <c r="F34" s="255">
        <f>'Azioni progetto'!N36</f>
        <v>0</v>
      </c>
      <c r="G34" s="375" t="str">
        <f>'Azioni progetto'!O36</f>
        <v>-- Seleziona --</v>
      </c>
    </row>
    <row r="35" spans="1:7" x14ac:dyDescent="0.25">
      <c r="A35" s="253" t="str">
        <f>IF('Azioni progetto'!B37="Divulgazione_altre_aziende",'Azioni progetto'!D37,"-- Seleziona --")</f>
        <v>-- Seleziona --</v>
      </c>
      <c r="B35" s="250"/>
      <c r="C35" s="254">
        <f>'Azioni progetto'!K37</f>
        <v>0</v>
      </c>
      <c r="D35" s="254">
        <f>'Azioni progetto'!L37</f>
        <v>0</v>
      </c>
      <c r="E35" s="211">
        <f t="shared" si="0"/>
        <v>0</v>
      </c>
      <c r="F35" s="255">
        <f>'Azioni progetto'!N37</f>
        <v>0</v>
      </c>
      <c r="G35" s="375" t="str">
        <f>'Azioni progetto'!O37</f>
        <v>-- Seleziona --</v>
      </c>
    </row>
    <row r="36" spans="1:7" x14ac:dyDescent="0.25">
      <c r="A36" s="253" t="str">
        <f>IF('Azioni progetto'!B38="Divulgazione_altre_aziende",'Azioni progetto'!D38,"-- Seleziona --")</f>
        <v>-- Seleziona --</v>
      </c>
      <c r="B36" s="250"/>
      <c r="C36" s="254">
        <f>'Azioni progetto'!K38</f>
        <v>0</v>
      </c>
      <c r="D36" s="254">
        <f>'Azioni progetto'!L38</f>
        <v>0</v>
      </c>
      <c r="E36" s="211">
        <f t="shared" si="0"/>
        <v>0</v>
      </c>
      <c r="F36" s="255">
        <f>'Azioni progetto'!N38</f>
        <v>0</v>
      </c>
      <c r="G36" s="375" t="str">
        <f>'Azioni progetto'!O38</f>
        <v>-- Seleziona --</v>
      </c>
    </row>
    <row r="37" spans="1:7" x14ac:dyDescent="0.25">
      <c r="A37" s="253" t="str">
        <f>IF('Azioni progetto'!B39="Divulgazione_altre_aziende",'Azioni progetto'!D39,"-- Seleziona --")</f>
        <v>-- Seleziona --</v>
      </c>
      <c r="B37" s="250"/>
      <c r="C37" s="254">
        <f>'Azioni progetto'!K39</f>
        <v>0</v>
      </c>
      <c r="D37" s="254">
        <f>'Azioni progetto'!L39</f>
        <v>0</v>
      </c>
      <c r="E37" s="211">
        <f t="shared" si="0"/>
        <v>0</v>
      </c>
      <c r="F37" s="255">
        <f>'Azioni progetto'!N39</f>
        <v>0</v>
      </c>
      <c r="G37" s="375" t="str">
        <f>'Azioni progetto'!O39</f>
        <v>-- Seleziona --</v>
      </c>
    </row>
    <row r="38" spans="1:7" x14ac:dyDescent="0.25">
      <c r="A38" s="253" t="str">
        <f>IF('Azioni progetto'!B40="Divulgazione_altre_aziende",'Azioni progetto'!D40,"-- Seleziona --")</f>
        <v>-- Seleziona --</v>
      </c>
      <c r="B38" s="250"/>
      <c r="C38" s="254">
        <f>'Azioni progetto'!K40</f>
        <v>0</v>
      </c>
      <c r="D38" s="254">
        <f>'Azioni progetto'!L40</f>
        <v>0</v>
      </c>
      <c r="E38" s="211">
        <f t="shared" si="0"/>
        <v>0</v>
      </c>
      <c r="F38" s="255">
        <f>'Azioni progetto'!N40</f>
        <v>0</v>
      </c>
      <c r="G38" s="375" t="str">
        <f>'Azioni progetto'!O40</f>
        <v>-- Seleziona --</v>
      </c>
    </row>
    <row r="39" spans="1:7" x14ac:dyDescent="0.25">
      <c r="A39" s="253" t="str">
        <f>IF('Azioni progetto'!B41="Divulgazione_altre_aziende",'Azioni progetto'!D41,"-- Seleziona --")</f>
        <v>-- Seleziona --</v>
      </c>
      <c r="B39" s="250"/>
      <c r="C39" s="254">
        <f>'Azioni progetto'!K41</f>
        <v>0</v>
      </c>
      <c r="D39" s="254">
        <f>'Azioni progetto'!L41</f>
        <v>0</v>
      </c>
      <c r="E39" s="211">
        <f t="shared" si="0"/>
        <v>0</v>
      </c>
      <c r="F39" s="255">
        <f>'Azioni progetto'!N41</f>
        <v>0</v>
      </c>
      <c r="G39" s="375" t="str">
        <f>'Azioni progetto'!O41</f>
        <v>-- Seleziona --</v>
      </c>
    </row>
    <row r="40" spans="1:7" x14ac:dyDescent="0.25">
      <c r="A40" s="253" t="str">
        <f>IF('Azioni progetto'!B42="Divulgazione_altre_aziende",'Azioni progetto'!D42,"-- Seleziona --")</f>
        <v>-- Seleziona --</v>
      </c>
      <c r="B40" s="250"/>
      <c r="C40" s="254">
        <f>'Azioni progetto'!K42</f>
        <v>0</v>
      </c>
      <c r="D40" s="254">
        <f>'Azioni progetto'!L42</f>
        <v>0</v>
      </c>
      <c r="E40" s="211">
        <f t="shared" si="0"/>
        <v>0</v>
      </c>
      <c r="F40" s="255">
        <f>'Azioni progetto'!N42</f>
        <v>0</v>
      </c>
      <c r="G40" s="375" t="str">
        <f>'Azioni progetto'!O42</f>
        <v>-- Seleziona --</v>
      </c>
    </row>
    <row r="41" spans="1:7" x14ac:dyDescent="0.25">
      <c r="A41" s="253" t="str">
        <f>IF('Azioni progetto'!B43="Divulgazione_altre_aziende",'Azioni progetto'!D43,"-- Seleziona --")</f>
        <v>-- Seleziona --</v>
      </c>
      <c r="B41" s="250"/>
      <c r="C41" s="254">
        <f>'Azioni progetto'!K43</f>
        <v>0</v>
      </c>
      <c r="D41" s="254">
        <f>'Azioni progetto'!L43</f>
        <v>0</v>
      </c>
      <c r="E41" s="211">
        <f t="shared" si="0"/>
        <v>0</v>
      </c>
      <c r="F41" s="255">
        <f>'Azioni progetto'!N43</f>
        <v>0</v>
      </c>
      <c r="G41" s="375" t="str">
        <f>'Azioni progetto'!O43</f>
        <v>-- Seleziona --</v>
      </c>
    </row>
    <row r="42" spans="1:7" x14ac:dyDescent="0.25">
      <c r="A42" s="253" t="str">
        <f>IF('Azioni progetto'!B44="Divulgazione_altre_aziende",'Azioni progetto'!D44,"-- Seleziona --")</f>
        <v>-- Seleziona --</v>
      </c>
      <c r="B42" s="250"/>
      <c r="C42" s="254">
        <f>'Azioni progetto'!K44</f>
        <v>0</v>
      </c>
      <c r="D42" s="254">
        <f>'Azioni progetto'!L44</f>
        <v>0</v>
      </c>
      <c r="E42" s="211">
        <f t="shared" si="0"/>
        <v>0</v>
      </c>
      <c r="F42" s="255">
        <f>'Azioni progetto'!N44</f>
        <v>0</v>
      </c>
      <c r="G42" s="375" t="str">
        <f>'Azioni progetto'!O44</f>
        <v>-- Seleziona --</v>
      </c>
    </row>
    <row r="43" spans="1:7" x14ac:dyDescent="0.25">
      <c r="A43" s="253" t="str">
        <f>IF('Azioni progetto'!B45="Divulgazione_altre_aziende",'Azioni progetto'!D45,"-- Seleziona --")</f>
        <v>-- Seleziona --</v>
      </c>
      <c r="B43" s="250"/>
      <c r="C43" s="254">
        <f>'Azioni progetto'!K45</f>
        <v>0</v>
      </c>
      <c r="D43" s="254">
        <f>'Azioni progetto'!L45</f>
        <v>0</v>
      </c>
      <c r="E43" s="211">
        <f t="shared" si="0"/>
        <v>0</v>
      </c>
      <c r="F43" s="255">
        <f>'Azioni progetto'!N45</f>
        <v>0</v>
      </c>
      <c r="G43" s="375" t="str">
        <f>'Azioni progetto'!O45</f>
        <v>-- Seleziona --</v>
      </c>
    </row>
    <row r="45" spans="1:7" x14ac:dyDescent="0.25">
      <c r="A45" s="46" t="s">
        <v>746</v>
      </c>
    </row>
  </sheetData>
  <dataConsolidate/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'Attività divulgazione'!$A$2:$A$21</xm:f>
          </x14:formula1>
          <xm:sqref>A4:A43</xm:sqref>
        </x14:dataValidation>
        <x14:dataValidation type="list" allowBlank="1" showInputMessage="1" showErrorMessage="1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19921875" defaultRowHeight="13.2" x14ac:dyDescent="0.25"/>
  <cols>
    <col min="1" max="1" width="22.3984375" style="26" customWidth="1"/>
    <col min="2" max="2" width="41.3984375" style="162" customWidth="1"/>
    <col min="3" max="3" width="17.59765625" style="26" customWidth="1"/>
    <col min="4" max="4" width="9.8984375" style="26" customWidth="1"/>
    <col min="5" max="5" width="34.19921875" style="26" customWidth="1"/>
    <col min="6" max="6" width="17.59765625" style="26" customWidth="1"/>
    <col min="7" max="7" width="9.8984375" style="26" customWidth="1"/>
    <col min="8" max="8" width="34.19921875" style="26" customWidth="1"/>
    <col min="9" max="9" width="17.59765625" style="26" customWidth="1"/>
    <col min="10" max="10" width="9.8984375" style="26" customWidth="1"/>
    <col min="11" max="11" width="34.19921875" style="26" customWidth="1"/>
    <col min="12" max="12" width="17.59765625" style="26" customWidth="1"/>
    <col min="13" max="13" width="9.8984375" style="26" customWidth="1"/>
    <col min="14" max="14" width="34.19921875" style="26" customWidth="1"/>
    <col min="15" max="15" width="17.59765625" style="26" customWidth="1"/>
    <col min="16" max="16" width="9.8984375" style="26" customWidth="1"/>
    <col min="17" max="17" width="34.19921875" style="26" customWidth="1"/>
    <col min="18" max="18" width="17.59765625" style="26" customWidth="1"/>
    <col min="19" max="19" width="9.8984375" style="26" customWidth="1"/>
    <col min="20" max="20" width="34.19921875" style="26" customWidth="1"/>
    <col min="21" max="21" width="17.59765625" style="26" customWidth="1"/>
    <col min="22" max="22" width="9.8984375" style="26" customWidth="1"/>
    <col min="23" max="23" width="34.19921875" style="26" customWidth="1"/>
    <col min="24" max="24" width="17.59765625" style="26" customWidth="1"/>
    <col min="25" max="25" width="9.8984375" style="26" customWidth="1"/>
    <col min="26" max="26" width="34.19921875" style="26" customWidth="1"/>
    <col min="27" max="27" width="17.59765625" style="26" customWidth="1"/>
    <col min="28" max="28" width="9.8984375" style="26" customWidth="1"/>
    <col min="29" max="29" width="34.19921875" style="26" customWidth="1"/>
    <col min="30" max="30" width="17.59765625" style="26" customWidth="1"/>
    <col min="31" max="31" width="9.8984375" style="26" customWidth="1"/>
    <col min="32" max="32" width="34.19921875" style="26" customWidth="1"/>
    <col min="33" max="33" width="22.19921875" style="26" customWidth="1"/>
    <col min="34" max="34" width="20.5" style="26" customWidth="1"/>
    <col min="35" max="35" width="17.69921875" style="26" customWidth="1"/>
    <col min="36" max="56" width="12.8984375" style="26" customWidth="1"/>
    <col min="57" max="254" width="17.09765625" style="26" customWidth="1"/>
    <col min="255" max="16384" width="11.19921875" style="26"/>
  </cols>
  <sheetData>
    <row r="1" spans="1:254" ht="21" x14ac:dyDescent="0.4">
      <c r="A1" s="388" t="s">
        <v>726</v>
      </c>
      <c r="B1" s="124" t="s">
        <v>675</v>
      </c>
    </row>
    <row r="2" spans="1:254" ht="12" customHeight="1" x14ac:dyDescent="0.4">
      <c r="A2" s="388"/>
      <c r="B2" s="124"/>
    </row>
    <row r="3" spans="1:254" x14ac:dyDescent="0.25">
      <c r="A3" s="520" t="str">
        <f>IF(SUM(BE7:BE46)&lt;&gt;'Info generali'!B49,"Controllo totali: Attenzione! Il totale dei costi non coincide con il costo del progetto","Controllo totali: OK")</f>
        <v>Controllo totali: OK</v>
      </c>
      <c r="B3" s="521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5"/>
    </row>
    <row r="4" spans="1:254" ht="20.25" customHeight="1" x14ac:dyDescent="0.25">
      <c r="A4" s="522" t="s">
        <v>684</v>
      </c>
      <c r="B4" s="517" t="s">
        <v>736</v>
      </c>
      <c r="C4" s="492" t="s">
        <v>659</v>
      </c>
      <c r="D4" s="517" t="s">
        <v>712</v>
      </c>
      <c r="E4" s="517" t="s">
        <v>735</v>
      </c>
      <c r="F4" s="492" t="s">
        <v>660</v>
      </c>
      <c r="G4" s="517" t="s">
        <v>712</v>
      </c>
      <c r="H4" s="517" t="s">
        <v>735</v>
      </c>
      <c r="I4" s="492" t="s">
        <v>661</v>
      </c>
      <c r="J4" s="517" t="s">
        <v>712</v>
      </c>
      <c r="K4" s="517" t="s">
        <v>735</v>
      </c>
      <c r="L4" s="492" t="s">
        <v>685</v>
      </c>
      <c r="M4" s="517" t="s">
        <v>712</v>
      </c>
      <c r="N4" s="517" t="s">
        <v>735</v>
      </c>
      <c r="O4" s="492" t="s">
        <v>686</v>
      </c>
      <c r="P4" s="517" t="s">
        <v>712</v>
      </c>
      <c r="Q4" s="517" t="s">
        <v>735</v>
      </c>
      <c r="R4" s="492" t="s">
        <v>687</v>
      </c>
      <c r="S4" s="517" t="s">
        <v>712</v>
      </c>
      <c r="T4" s="517" t="s">
        <v>735</v>
      </c>
      <c r="U4" s="492" t="s">
        <v>688</v>
      </c>
      <c r="V4" s="517" t="s">
        <v>712</v>
      </c>
      <c r="W4" s="517" t="s">
        <v>735</v>
      </c>
      <c r="X4" s="492" t="s">
        <v>689</v>
      </c>
      <c r="Y4" s="517" t="s">
        <v>712</v>
      </c>
      <c r="Z4" s="517" t="s">
        <v>735</v>
      </c>
      <c r="AA4" s="492" t="s">
        <v>690</v>
      </c>
      <c r="AB4" s="517" t="s">
        <v>712</v>
      </c>
      <c r="AC4" s="517" t="s">
        <v>735</v>
      </c>
      <c r="AD4" s="492" t="s">
        <v>691</v>
      </c>
      <c r="AE4" s="517" t="s">
        <v>712</v>
      </c>
      <c r="AF4" s="517" t="s">
        <v>735</v>
      </c>
      <c r="AG4" s="492" t="s">
        <v>630</v>
      </c>
      <c r="AH4" s="492" t="s">
        <v>631</v>
      </c>
      <c r="AI4" s="492" t="s">
        <v>629</v>
      </c>
      <c r="AJ4" s="497" t="s">
        <v>730</v>
      </c>
      <c r="AK4" s="497" t="s">
        <v>428</v>
      </c>
      <c r="AL4" s="497" t="s">
        <v>428</v>
      </c>
      <c r="AM4" s="497" t="s">
        <v>428</v>
      </c>
      <c r="AN4" s="497" t="s">
        <v>428</v>
      </c>
      <c r="AO4" s="497" t="s">
        <v>428</v>
      </c>
      <c r="AP4" s="497" t="s">
        <v>428</v>
      </c>
      <c r="AQ4" s="497" t="s">
        <v>428</v>
      </c>
      <c r="AR4" s="497" t="s">
        <v>428</v>
      </c>
      <c r="AS4" s="497" t="s">
        <v>428</v>
      </c>
      <c r="AT4" s="497" t="s">
        <v>428</v>
      </c>
      <c r="AU4" s="497" t="s">
        <v>428</v>
      </c>
      <c r="AV4" s="497" t="s">
        <v>428</v>
      </c>
      <c r="AW4" s="497" t="s">
        <v>428</v>
      </c>
      <c r="AX4" s="497" t="s">
        <v>428</v>
      </c>
      <c r="AY4" s="497" t="s">
        <v>428</v>
      </c>
      <c r="AZ4" s="497" t="s">
        <v>428</v>
      </c>
      <c r="BA4" s="497" t="s">
        <v>428</v>
      </c>
      <c r="BB4" s="497" t="s">
        <v>428</v>
      </c>
      <c r="BC4" s="497" t="s">
        <v>428</v>
      </c>
      <c r="BD4" s="497" t="s">
        <v>428</v>
      </c>
      <c r="BE4" s="511" t="s">
        <v>731</v>
      </c>
      <c r="BF4" s="512"/>
      <c r="BG4" s="512"/>
      <c r="BH4" s="512"/>
      <c r="BI4" s="512"/>
      <c r="BJ4" s="512"/>
      <c r="BK4" s="512"/>
      <c r="BL4" s="512"/>
      <c r="BM4" s="513"/>
      <c r="BN4" s="508" t="s">
        <v>62</v>
      </c>
      <c r="BO4" s="509"/>
      <c r="BP4" s="509"/>
      <c r="BQ4" s="509"/>
      <c r="BR4" s="509"/>
      <c r="BS4" s="509"/>
      <c r="BT4" s="509"/>
      <c r="BU4" s="509"/>
      <c r="BV4" s="510"/>
      <c r="BW4" s="508" t="s">
        <v>63</v>
      </c>
      <c r="BX4" s="509"/>
      <c r="BY4" s="509"/>
      <c r="BZ4" s="509"/>
      <c r="CA4" s="509"/>
      <c r="CB4" s="509"/>
      <c r="CC4" s="509"/>
      <c r="CD4" s="509"/>
      <c r="CE4" s="510"/>
      <c r="CF4" s="508" t="s">
        <v>64</v>
      </c>
      <c r="CG4" s="509"/>
      <c r="CH4" s="509"/>
      <c r="CI4" s="509"/>
      <c r="CJ4" s="509"/>
      <c r="CK4" s="509"/>
      <c r="CL4" s="509"/>
      <c r="CM4" s="509"/>
      <c r="CN4" s="510"/>
      <c r="CO4" s="508" t="s">
        <v>65</v>
      </c>
      <c r="CP4" s="509"/>
      <c r="CQ4" s="509"/>
      <c r="CR4" s="509"/>
      <c r="CS4" s="509"/>
      <c r="CT4" s="509"/>
      <c r="CU4" s="509"/>
      <c r="CV4" s="509"/>
      <c r="CW4" s="510"/>
      <c r="CX4" s="508" t="s">
        <v>66</v>
      </c>
      <c r="CY4" s="509"/>
      <c r="CZ4" s="509"/>
      <c r="DA4" s="509"/>
      <c r="DB4" s="509"/>
      <c r="DC4" s="509"/>
      <c r="DD4" s="509"/>
      <c r="DE4" s="509"/>
      <c r="DF4" s="510"/>
      <c r="DG4" s="508" t="s">
        <v>67</v>
      </c>
      <c r="DH4" s="509"/>
      <c r="DI4" s="509"/>
      <c r="DJ4" s="509"/>
      <c r="DK4" s="509"/>
      <c r="DL4" s="509"/>
      <c r="DM4" s="509"/>
      <c r="DN4" s="509"/>
      <c r="DO4" s="510"/>
      <c r="DP4" s="508" t="s">
        <v>191</v>
      </c>
      <c r="DQ4" s="509"/>
      <c r="DR4" s="509"/>
      <c r="DS4" s="509"/>
      <c r="DT4" s="509"/>
      <c r="DU4" s="509"/>
      <c r="DV4" s="509"/>
      <c r="DW4" s="509"/>
      <c r="DX4" s="510"/>
      <c r="DY4" s="508" t="s">
        <v>192</v>
      </c>
      <c r="DZ4" s="509"/>
      <c r="EA4" s="509"/>
      <c r="EB4" s="509"/>
      <c r="EC4" s="509"/>
      <c r="ED4" s="509"/>
      <c r="EE4" s="509"/>
      <c r="EF4" s="509"/>
      <c r="EG4" s="510"/>
      <c r="EH4" s="508" t="s">
        <v>193</v>
      </c>
      <c r="EI4" s="509"/>
      <c r="EJ4" s="509"/>
      <c r="EK4" s="509"/>
      <c r="EL4" s="509"/>
      <c r="EM4" s="509"/>
      <c r="EN4" s="509"/>
      <c r="EO4" s="509"/>
      <c r="EP4" s="510"/>
      <c r="EQ4" s="508" t="s">
        <v>194</v>
      </c>
      <c r="ER4" s="509"/>
      <c r="ES4" s="509"/>
      <c r="ET4" s="509"/>
      <c r="EU4" s="509"/>
      <c r="EV4" s="509"/>
      <c r="EW4" s="509"/>
      <c r="EX4" s="509"/>
      <c r="EY4" s="510"/>
      <c r="EZ4" s="508" t="s">
        <v>195</v>
      </c>
      <c r="FA4" s="509"/>
      <c r="FB4" s="509"/>
      <c r="FC4" s="509"/>
      <c r="FD4" s="509"/>
      <c r="FE4" s="509"/>
      <c r="FF4" s="509"/>
      <c r="FG4" s="509"/>
      <c r="FH4" s="510"/>
      <c r="FI4" s="508" t="s">
        <v>463</v>
      </c>
      <c r="FJ4" s="509"/>
      <c r="FK4" s="509"/>
      <c r="FL4" s="509"/>
      <c r="FM4" s="509"/>
      <c r="FN4" s="509"/>
      <c r="FO4" s="509"/>
      <c r="FP4" s="509"/>
      <c r="FQ4" s="510"/>
      <c r="FR4" s="508" t="s">
        <v>464</v>
      </c>
      <c r="FS4" s="509"/>
      <c r="FT4" s="509"/>
      <c r="FU4" s="509"/>
      <c r="FV4" s="509"/>
      <c r="FW4" s="509"/>
      <c r="FX4" s="509"/>
      <c r="FY4" s="509"/>
      <c r="FZ4" s="510"/>
      <c r="GA4" s="508" t="s">
        <v>465</v>
      </c>
      <c r="GB4" s="509"/>
      <c r="GC4" s="509"/>
      <c r="GD4" s="509"/>
      <c r="GE4" s="509"/>
      <c r="GF4" s="509"/>
      <c r="GG4" s="509"/>
      <c r="GH4" s="509"/>
      <c r="GI4" s="510"/>
      <c r="GJ4" s="508" t="s">
        <v>466</v>
      </c>
      <c r="GK4" s="509"/>
      <c r="GL4" s="509"/>
      <c r="GM4" s="509"/>
      <c r="GN4" s="509"/>
      <c r="GO4" s="509"/>
      <c r="GP4" s="509"/>
      <c r="GQ4" s="509"/>
      <c r="GR4" s="510"/>
      <c r="GS4" s="508" t="s">
        <v>467</v>
      </c>
      <c r="GT4" s="509"/>
      <c r="GU4" s="509"/>
      <c r="GV4" s="509"/>
      <c r="GW4" s="509"/>
      <c r="GX4" s="509"/>
      <c r="GY4" s="509"/>
      <c r="GZ4" s="509"/>
      <c r="HA4" s="510"/>
      <c r="HB4" s="508" t="s">
        <v>468</v>
      </c>
      <c r="HC4" s="509"/>
      <c r="HD4" s="509"/>
      <c r="HE4" s="509"/>
      <c r="HF4" s="509"/>
      <c r="HG4" s="509"/>
      <c r="HH4" s="509"/>
      <c r="HI4" s="509"/>
      <c r="HJ4" s="510"/>
      <c r="HK4" s="508" t="s">
        <v>469</v>
      </c>
      <c r="HL4" s="509"/>
      <c r="HM4" s="509"/>
      <c r="HN4" s="509"/>
      <c r="HO4" s="509"/>
      <c r="HP4" s="509"/>
      <c r="HQ4" s="509"/>
      <c r="HR4" s="509"/>
      <c r="HS4" s="510"/>
      <c r="HT4" s="508" t="s">
        <v>470</v>
      </c>
      <c r="HU4" s="509"/>
      <c r="HV4" s="509"/>
      <c r="HW4" s="509"/>
      <c r="HX4" s="509"/>
      <c r="HY4" s="509"/>
      <c r="HZ4" s="509"/>
      <c r="IA4" s="509"/>
      <c r="IB4" s="510"/>
      <c r="IC4" s="508" t="s">
        <v>471</v>
      </c>
      <c r="ID4" s="509"/>
      <c r="IE4" s="509"/>
      <c r="IF4" s="509"/>
      <c r="IG4" s="509"/>
      <c r="IH4" s="509"/>
      <c r="II4" s="509"/>
      <c r="IJ4" s="509"/>
      <c r="IK4" s="510"/>
      <c r="IL4" s="508" t="s">
        <v>472</v>
      </c>
      <c r="IM4" s="509"/>
      <c r="IN4" s="509"/>
      <c r="IO4" s="509"/>
      <c r="IP4" s="509"/>
      <c r="IQ4" s="509"/>
      <c r="IR4" s="509"/>
      <c r="IS4" s="509"/>
      <c r="IT4" s="510"/>
    </row>
    <row r="5" spans="1:254" ht="19.5" customHeight="1" x14ac:dyDescent="0.25">
      <c r="A5" s="523"/>
      <c r="B5" s="518"/>
      <c r="C5" s="493"/>
      <c r="D5" s="518"/>
      <c r="E5" s="518"/>
      <c r="F5" s="493"/>
      <c r="G5" s="518"/>
      <c r="H5" s="518"/>
      <c r="I5" s="493"/>
      <c r="J5" s="518"/>
      <c r="K5" s="518"/>
      <c r="L5" s="493"/>
      <c r="M5" s="518"/>
      <c r="N5" s="518"/>
      <c r="O5" s="493"/>
      <c r="P5" s="518"/>
      <c r="Q5" s="518"/>
      <c r="R5" s="493"/>
      <c r="S5" s="518"/>
      <c r="T5" s="518"/>
      <c r="U5" s="493"/>
      <c r="V5" s="518"/>
      <c r="W5" s="518"/>
      <c r="X5" s="493"/>
      <c r="Y5" s="518"/>
      <c r="Z5" s="518"/>
      <c r="AA5" s="493"/>
      <c r="AB5" s="518"/>
      <c r="AC5" s="518"/>
      <c r="AD5" s="493"/>
      <c r="AE5" s="518"/>
      <c r="AF5" s="518"/>
      <c r="AG5" s="493"/>
      <c r="AH5" s="493"/>
      <c r="AI5" s="493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514"/>
      <c r="BF5" s="515"/>
      <c r="BG5" s="515"/>
      <c r="BH5" s="515"/>
      <c r="BI5" s="515"/>
      <c r="BJ5" s="515"/>
      <c r="BK5" s="515"/>
      <c r="BL5" s="515"/>
      <c r="BM5" s="516"/>
      <c r="BN5" s="505" t="str">
        <f>IF(Partner!B4&lt;&gt;0,Partner!B4,"")</f>
        <v/>
      </c>
      <c r="BO5" s="506"/>
      <c r="BP5" s="506"/>
      <c r="BQ5" s="506"/>
      <c r="BR5" s="506"/>
      <c r="BS5" s="506"/>
      <c r="BT5" s="506"/>
      <c r="BU5" s="506"/>
      <c r="BV5" s="507"/>
      <c r="BW5" s="505" t="e">
        <f>IF(Partner!#REF!&lt;&gt;0,Partner!#REF!,"")</f>
        <v>#REF!</v>
      </c>
      <c r="BX5" s="506"/>
      <c r="BY5" s="506"/>
      <c r="BZ5" s="506"/>
      <c r="CA5" s="506"/>
      <c r="CB5" s="506"/>
      <c r="CC5" s="506"/>
      <c r="CD5" s="506"/>
      <c r="CE5" s="507"/>
      <c r="CF5" s="505" t="str">
        <f>IF(Partner!C4&lt;&gt;0,Partner!C4,"")</f>
        <v/>
      </c>
      <c r="CG5" s="506"/>
      <c r="CH5" s="506"/>
      <c r="CI5" s="506"/>
      <c r="CJ5" s="506"/>
      <c r="CK5" s="506"/>
      <c r="CL5" s="506"/>
      <c r="CM5" s="506"/>
      <c r="CN5" s="507"/>
      <c r="CO5" s="505" t="str">
        <f>IF(Partner!D4&lt;&gt;0,Partner!D4,"")</f>
        <v/>
      </c>
      <c r="CP5" s="506"/>
      <c r="CQ5" s="506"/>
      <c r="CR5" s="506"/>
      <c r="CS5" s="506"/>
      <c r="CT5" s="506"/>
      <c r="CU5" s="506"/>
      <c r="CV5" s="506"/>
      <c r="CW5" s="507"/>
      <c r="CX5" s="505" t="str">
        <f>IF(Partner!E4&lt;&gt;0,Partner!E4,"")</f>
        <v/>
      </c>
      <c r="CY5" s="506"/>
      <c r="CZ5" s="506"/>
      <c r="DA5" s="506"/>
      <c r="DB5" s="506"/>
      <c r="DC5" s="506"/>
      <c r="DD5" s="506"/>
      <c r="DE5" s="506"/>
      <c r="DF5" s="507"/>
      <c r="DG5" s="505" t="str">
        <f>IF(Partner!F4&lt;&gt;0,Partner!F4,"")</f>
        <v/>
      </c>
      <c r="DH5" s="506"/>
      <c r="DI5" s="506"/>
      <c r="DJ5" s="506"/>
      <c r="DK5" s="506"/>
      <c r="DL5" s="506"/>
      <c r="DM5" s="506"/>
      <c r="DN5" s="506"/>
      <c r="DO5" s="507"/>
      <c r="DP5" s="505" t="str">
        <f>IF(Partner!G4&lt;&gt;0,Partner!G4,"")</f>
        <v/>
      </c>
      <c r="DQ5" s="506"/>
      <c r="DR5" s="506"/>
      <c r="DS5" s="506"/>
      <c r="DT5" s="506"/>
      <c r="DU5" s="506"/>
      <c r="DV5" s="506"/>
      <c r="DW5" s="506"/>
      <c r="DX5" s="507"/>
      <c r="DY5" s="505" t="str">
        <f>IF(Partner!H4&lt;&gt;0,Partner!H4,"")</f>
        <v/>
      </c>
      <c r="DZ5" s="506"/>
      <c r="EA5" s="506"/>
      <c r="EB5" s="506"/>
      <c r="EC5" s="506"/>
      <c r="ED5" s="506"/>
      <c r="EE5" s="506"/>
      <c r="EF5" s="506"/>
      <c r="EG5" s="507"/>
      <c r="EH5" s="505" t="str">
        <f>IF(Partner!I4&lt;&gt;0,Partner!I4,"")</f>
        <v/>
      </c>
      <c r="EI5" s="506"/>
      <c r="EJ5" s="506"/>
      <c r="EK5" s="506"/>
      <c r="EL5" s="506"/>
      <c r="EM5" s="506"/>
      <c r="EN5" s="506"/>
      <c r="EO5" s="506"/>
      <c r="EP5" s="507"/>
      <c r="EQ5" s="505" t="str">
        <f>IF(Partner!J4&lt;&gt;0,Partner!J4,"")</f>
        <v/>
      </c>
      <c r="ER5" s="506"/>
      <c r="ES5" s="506"/>
      <c r="ET5" s="506"/>
      <c r="EU5" s="506"/>
      <c r="EV5" s="506"/>
      <c r="EW5" s="506"/>
      <c r="EX5" s="506"/>
      <c r="EY5" s="507"/>
      <c r="EZ5" s="505" t="str">
        <f>IF(Partner!K4&lt;&gt;0,Partner!K4,"")</f>
        <v/>
      </c>
      <c r="FA5" s="506"/>
      <c r="FB5" s="506"/>
      <c r="FC5" s="506"/>
      <c r="FD5" s="506"/>
      <c r="FE5" s="506"/>
      <c r="FF5" s="506"/>
      <c r="FG5" s="506"/>
      <c r="FH5" s="507"/>
      <c r="FI5" s="505" t="e">
        <f>IF(Partner!#REF!&lt;&gt;0,Partner!#REF!,"")</f>
        <v>#REF!</v>
      </c>
      <c r="FJ5" s="506"/>
      <c r="FK5" s="506"/>
      <c r="FL5" s="506"/>
      <c r="FM5" s="506"/>
      <c r="FN5" s="506"/>
      <c r="FO5" s="506"/>
      <c r="FP5" s="506"/>
      <c r="FQ5" s="507"/>
      <c r="FR5" s="505" t="e">
        <f>IF(Partner!#REF!&lt;&gt;0,Partner!#REF!,"")</f>
        <v>#REF!</v>
      </c>
      <c r="FS5" s="506"/>
      <c r="FT5" s="506"/>
      <c r="FU5" s="506"/>
      <c r="FV5" s="506"/>
      <c r="FW5" s="506"/>
      <c r="FX5" s="506"/>
      <c r="FY5" s="506"/>
      <c r="FZ5" s="507"/>
      <c r="GA5" s="505" t="e">
        <f>IF(Partner!#REF!&lt;&gt;0,Partner!#REF!,"")</f>
        <v>#REF!</v>
      </c>
      <c r="GB5" s="506"/>
      <c r="GC5" s="506"/>
      <c r="GD5" s="506"/>
      <c r="GE5" s="506"/>
      <c r="GF5" s="506"/>
      <c r="GG5" s="506"/>
      <c r="GH5" s="506"/>
      <c r="GI5" s="507"/>
      <c r="GJ5" s="505" t="e">
        <f>IF(Partner!#REF!&lt;&gt;0,Partner!#REF!,"")</f>
        <v>#REF!</v>
      </c>
      <c r="GK5" s="506"/>
      <c r="GL5" s="506"/>
      <c r="GM5" s="506"/>
      <c r="GN5" s="506"/>
      <c r="GO5" s="506"/>
      <c r="GP5" s="506"/>
      <c r="GQ5" s="506"/>
      <c r="GR5" s="507"/>
      <c r="GS5" s="505" t="e">
        <f>IF(Partner!#REF!&lt;&gt;0,Partner!#REF!,"")</f>
        <v>#REF!</v>
      </c>
      <c r="GT5" s="506"/>
      <c r="GU5" s="506"/>
      <c r="GV5" s="506"/>
      <c r="GW5" s="506"/>
      <c r="GX5" s="506"/>
      <c r="GY5" s="506"/>
      <c r="GZ5" s="506"/>
      <c r="HA5" s="507"/>
      <c r="HB5" s="505" t="e">
        <f>IF(Partner!#REF!&lt;&gt;0,Partner!#REF!,"")</f>
        <v>#REF!</v>
      </c>
      <c r="HC5" s="506"/>
      <c r="HD5" s="506"/>
      <c r="HE5" s="506"/>
      <c r="HF5" s="506"/>
      <c r="HG5" s="506"/>
      <c r="HH5" s="506"/>
      <c r="HI5" s="506"/>
      <c r="HJ5" s="507"/>
      <c r="HK5" s="505" t="e">
        <f>IF(Partner!#REF!&lt;&gt;0,Partner!#REF!,"")</f>
        <v>#REF!</v>
      </c>
      <c r="HL5" s="506"/>
      <c r="HM5" s="506"/>
      <c r="HN5" s="506"/>
      <c r="HO5" s="506"/>
      <c r="HP5" s="506"/>
      <c r="HQ5" s="506"/>
      <c r="HR5" s="506"/>
      <c r="HS5" s="507"/>
      <c r="HT5" s="505" t="e">
        <f>IF(Partner!#REF!&lt;&gt;0,Partner!#REF!,"")</f>
        <v>#REF!</v>
      </c>
      <c r="HU5" s="506"/>
      <c r="HV5" s="506"/>
      <c r="HW5" s="506"/>
      <c r="HX5" s="506"/>
      <c r="HY5" s="506"/>
      <c r="HZ5" s="506"/>
      <c r="IA5" s="506"/>
      <c r="IB5" s="507"/>
      <c r="IC5" s="505" t="e">
        <f>IF(Partner!#REF!&lt;&gt;0,Partner!#REF!,"")</f>
        <v>#REF!</v>
      </c>
      <c r="ID5" s="506"/>
      <c r="IE5" s="506"/>
      <c r="IF5" s="506"/>
      <c r="IG5" s="506"/>
      <c r="IH5" s="506"/>
      <c r="II5" s="506"/>
      <c r="IJ5" s="506"/>
      <c r="IK5" s="507"/>
      <c r="IL5" s="505" t="e">
        <f>IF(Partner!#REF!&lt;&gt;0,Partner!#REF!,"")</f>
        <v>#REF!</v>
      </c>
      <c r="IM5" s="506"/>
      <c r="IN5" s="506"/>
      <c r="IO5" s="506"/>
      <c r="IP5" s="506"/>
      <c r="IQ5" s="506"/>
      <c r="IR5" s="506"/>
      <c r="IS5" s="506"/>
      <c r="IT5" s="507"/>
    </row>
    <row r="6" spans="1:254" ht="52.5" customHeight="1" x14ac:dyDescent="0.25">
      <c r="A6" s="524"/>
      <c r="B6" s="519"/>
      <c r="C6" s="494"/>
      <c r="D6" s="519"/>
      <c r="E6" s="519"/>
      <c r="F6" s="494"/>
      <c r="G6" s="519"/>
      <c r="H6" s="519"/>
      <c r="I6" s="494"/>
      <c r="J6" s="519"/>
      <c r="K6" s="519"/>
      <c r="L6" s="494"/>
      <c r="M6" s="519"/>
      <c r="N6" s="519"/>
      <c r="O6" s="494"/>
      <c r="P6" s="519"/>
      <c r="Q6" s="519"/>
      <c r="R6" s="494"/>
      <c r="S6" s="519"/>
      <c r="T6" s="519"/>
      <c r="U6" s="494"/>
      <c r="V6" s="519"/>
      <c r="W6" s="519"/>
      <c r="X6" s="494"/>
      <c r="Y6" s="519"/>
      <c r="Z6" s="519"/>
      <c r="AA6" s="494"/>
      <c r="AB6" s="519"/>
      <c r="AC6" s="519"/>
      <c r="AD6" s="494"/>
      <c r="AE6" s="519"/>
      <c r="AF6" s="519"/>
      <c r="AG6" s="494"/>
      <c r="AH6" s="494"/>
      <c r="AI6" s="494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391" t="s">
        <v>729</v>
      </c>
      <c r="BF6" s="142" t="s">
        <v>737</v>
      </c>
      <c r="BG6" s="143" t="s">
        <v>738</v>
      </c>
      <c r="BH6" s="143" t="s">
        <v>739</v>
      </c>
      <c r="BI6" s="143" t="s">
        <v>740</v>
      </c>
      <c r="BJ6" s="155" t="s">
        <v>741</v>
      </c>
      <c r="BK6" s="143" t="s">
        <v>742</v>
      </c>
      <c r="BL6" s="143" t="s">
        <v>743</v>
      </c>
      <c r="BM6" s="143" t="s">
        <v>744</v>
      </c>
      <c r="BN6" s="391" t="s">
        <v>745</v>
      </c>
      <c r="BO6" s="142" t="s">
        <v>737</v>
      </c>
      <c r="BP6" s="143" t="s">
        <v>738</v>
      </c>
      <c r="BQ6" s="143" t="s">
        <v>739</v>
      </c>
      <c r="BR6" s="143" t="s">
        <v>740</v>
      </c>
      <c r="BS6" s="155" t="s">
        <v>741</v>
      </c>
      <c r="BT6" s="143" t="s">
        <v>742</v>
      </c>
      <c r="BU6" s="143" t="s">
        <v>743</v>
      </c>
      <c r="BV6" s="143" t="s">
        <v>744</v>
      </c>
      <c r="BW6" s="391" t="s">
        <v>745</v>
      </c>
      <c r="BX6" s="142" t="s">
        <v>737</v>
      </c>
      <c r="BY6" s="143" t="s">
        <v>738</v>
      </c>
      <c r="BZ6" s="143" t="s">
        <v>739</v>
      </c>
      <c r="CA6" s="143" t="s">
        <v>740</v>
      </c>
      <c r="CB6" s="155" t="s">
        <v>741</v>
      </c>
      <c r="CC6" s="143" t="s">
        <v>742</v>
      </c>
      <c r="CD6" s="143" t="s">
        <v>743</v>
      </c>
      <c r="CE6" s="143" t="s">
        <v>744</v>
      </c>
      <c r="CF6" s="391" t="s">
        <v>745</v>
      </c>
      <c r="CG6" s="142" t="s">
        <v>737</v>
      </c>
      <c r="CH6" s="143" t="s">
        <v>738</v>
      </c>
      <c r="CI6" s="143" t="s">
        <v>739</v>
      </c>
      <c r="CJ6" s="143" t="s">
        <v>740</v>
      </c>
      <c r="CK6" s="155" t="s">
        <v>741</v>
      </c>
      <c r="CL6" s="143" t="s">
        <v>742</v>
      </c>
      <c r="CM6" s="143" t="s">
        <v>743</v>
      </c>
      <c r="CN6" s="143" t="s">
        <v>744</v>
      </c>
      <c r="CO6" s="391" t="s">
        <v>745</v>
      </c>
      <c r="CP6" s="142" t="s">
        <v>737</v>
      </c>
      <c r="CQ6" s="143" t="s">
        <v>738</v>
      </c>
      <c r="CR6" s="143" t="s">
        <v>739</v>
      </c>
      <c r="CS6" s="143" t="s">
        <v>740</v>
      </c>
      <c r="CT6" s="155" t="s">
        <v>741</v>
      </c>
      <c r="CU6" s="143" t="s">
        <v>742</v>
      </c>
      <c r="CV6" s="143" t="s">
        <v>743</v>
      </c>
      <c r="CW6" s="143" t="s">
        <v>744</v>
      </c>
      <c r="CX6" s="391" t="s">
        <v>745</v>
      </c>
      <c r="CY6" s="142" t="s">
        <v>737</v>
      </c>
      <c r="CZ6" s="143" t="s">
        <v>738</v>
      </c>
      <c r="DA6" s="143" t="s">
        <v>739</v>
      </c>
      <c r="DB6" s="143" t="s">
        <v>740</v>
      </c>
      <c r="DC6" s="155" t="s">
        <v>741</v>
      </c>
      <c r="DD6" s="143" t="s">
        <v>742</v>
      </c>
      <c r="DE6" s="143" t="s">
        <v>743</v>
      </c>
      <c r="DF6" s="143" t="s">
        <v>744</v>
      </c>
      <c r="DG6" s="391" t="s">
        <v>745</v>
      </c>
      <c r="DH6" s="142" t="s">
        <v>737</v>
      </c>
      <c r="DI6" s="143" t="s">
        <v>738</v>
      </c>
      <c r="DJ6" s="143" t="s">
        <v>739</v>
      </c>
      <c r="DK6" s="143" t="s">
        <v>740</v>
      </c>
      <c r="DL6" s="155" t="s">
        <v>741</v>
      </c>
      <c r="DM6" s="143" t="s">
        <v>742</v>
      </c>
      <c r="DN6" s="143" t="s">
        <v>743</v>
      </c>
      <c r="DO6" s="143" t="s">
        <v>744</v>
      </c>
      <c r="DP6" s="391" t="s">
        <v>745</v>
      </c>
      <c r="DQ6" s="142" t="s">
        <v>737</v>
      </c>
      <c r="DR6" s="143" t="s">
        <v>738</v>
      </c>
      <c r="DS6" s="143" t="s">
        <v>739</v>
      </c>
      <c r="DT6" s="143" t="s">
        <v>740</v>
      </c>
      <c r="DU6" s="155" t="s">
        <v>741</v>
      </c>
      <c r="DV6" s="143" t="s">
        <v>742</v>
      </c>
      <c r="DW6" s="143" t="s">
        <v>743</v>
      </c>
      <c r="DX6" s="143" t="s">
        <v>744</v>
      </c>
      <c r="DY6" s="391" t="s">
        <v>745</v>
      </c>
      <c r="DZ6" s="142" t="s">
        <v>737</v>
      </c>
      <c r="EA6" s="143" t="s">
        <v>738</v>
      </c>
      <c r="EB6" s="143" t="s">
        <v>739</v>
      </c>
      <c r="EC6" s="143" t="s">
        <v>740</v>
      </c>
      <c r="ED6" s="155" t="s">
        <v>741</v>
      </c>
      <c r="EE6" s="143" t="s">
        <v>742</v>
      </c>
      <c r="EF6" s="143" t="s">
        <v>743</v>
      </c>
      <c r="EG6" s="143" t="s">
        <v>744</v>
      </c>
      <c r="EH6" s="391" t="s">
        <v>745</v>
      </c>
      <c r="EI6" s="142" t="s">
        <v>737</v>
      </c>
      <c r="EJ6" s="143" t="s">
        <v>738</v>
      </c>
      <c r="EK6" s="143" t="s">
        <v>739</v>
      </c>
      <c r="EL6" s="143" t="s">
        <v>740</v>
      </c>
      <c r="EM6" s="155" t="s">
        <v>741</v>
      </c>
      <c r="EN6" s="143" t="s">
        <v>742</v>
      </c>
      <c r="EO6" s="143" t="s">
        <v>743</v>
      </c>
      <c r="EP6" s="143" t="s">
        <v>744</v>
      </c>
      <c r="EQ6" s="391" t="s">
        <v>745</v>
      </c>
      <c r="ER6" s="142" t="s">
        <v>737</v>
      </c>
      <c r="ES6" s="143" t="s">
        <v>738</v>
      </c>
      <c r="ET6" s="143" t="s">
        <v>739</v>
      </c>
      <c r="EU6" s="143" t="s">
        <v>740</v>
      </c>
      <c r="EV6" s="155" t="s">
        <v>741</v>
      </c>
      <c r="EW6" s="143" t="s">
        <v>742</v>
      </c>
      <c r="EX6" s="143" t="s">
        <v>743</v>
      </c>
      <c r="EY6" s="143" t="s">
        <v>744</v>
      </c>
      <c r="EZ6" s="391" t="s">
        <v>745</v>
      </c>
      <c r="FA6" s="142" t="s">
        <v>737</v>
      </c>
      <c r="FB6" s="143" t="s">
        <v>738</v>
      </c>
      <c r="FC6" s="143" t="s">
        <v>739</v>
      </c>
      <c r="FD6" s="143" t="s">
        <v>740</v>
      </c>
      <c r="FE6" s="155" t="s">
        <v>741</v>
      </c>
      <c r="FF6" s="143" t="s">
        <v>742</v>
      </c>
      <c r="FG6" s="143" t="s">
        <v>743</v>
      </c>
      <c r="FH6" s="143" t="s">
        <v>744</v>
      </c>
      <c r="FI6" s="391" t="s">
        <v>745</v>
      </c>
      <c r="FJ6" s="142" t="s">
        <v>737</v>
      </c>
      <c r="FK6" s="143" t="s">
        <v>738</v>
      </c>
      <c r="FL6" s="143" t="s">
        <v>739</v>
      </c>
      <c r="FM6" s="143" t="s">
        <v>740</v>
      </c>
      <c r="FN6" s="155" t="s">
        <v>741</v>
      </c>
      <c r="FO6" s="143" t="s">
        <v>742</v>
      </c>
      <c r="FP6" s="143" t="s">
        <v>743</v>
      </c>
      <c r="FQ6" s="143" t="s">
        <v>744</v>
      </c>
      <c r="FR6" s="391" t="s">
        <v>745</v>
      </c>
      <c r="FS6" s="142" t="s">
        <v>737</v>
      </c>
      <c r="FT6" s="143" t="s">
        <v>738</v>
      </c>
      <c r="FU6" s="143" t="s">
        <v>739</v>
      </c>
      <c r="FV6" s="143" t="s">
        <v>740</v>
      </c>
      <c r="FW6" s="155" t="s">
        <v>741</v>
      </c>
      <c r="FX6" s="143" t="s">
        <v>742</v>
      </c>
      <c r="FY6" s="143" t="s">
        <v>743</v>
      </c>
      <c r="FZ6" s="143" t="s">
        <v>744</v>
      </c>
      <c r="GA6" s="391" t="s">
        <v>745</v>
      </c>
      <c r="GB6" s="142" t="s">
        <v>737</v>
      </c>
      <c r="GC6" s="143" t="s">
        <v>738</v>
      </c>
      <c r="GD6" s="143" t="s">
        <v>739</v>
      </c>
      <c r="GE6" s="143" t="s">
        <v>740</v>
      </c>
      <c r="GF6" s="155" t="s">
        <v>741</v>
      </c>
      <c r="GG6" s="143" t="s">
        <v>742</v>
      </c>
      <c r="GH6" s="143" t="s">
        <v>743</v>
      </c>
      <c r="GI6" s="143" t="s">
        <v>744</v>
      </c>
      <c r="GJ6" s="391" t="s">
        <v>745</v>
      </c>
      <c r="GK6" s="142" t="s">
        <v>737</v>
      </c>
      <c r="GL6" s="143" t="s">
        <v>738</v>
      </c>
      <c r="GM6" s="143" t="s">
        <v>739</v>
      </c>
      <c r="GN6" s="143" t="s">
        <v>740</v>
      </c>
      <c r="GO6" s="155" t="s">
        <v>741</v>
      </c>
      <c r="GP6" s="143" t="s">
        <v>742</v>
      </c>
      <c r="GQ6" s="143" t="s">
        <v>743</v>
      </c>
      <c r="GR6" s="143" t="s">
        <v>744</v>
      </c>
      <c r="GS6" s="391" t="s">
        <v>745</v>
      </c>
      <c r="GT6" s="142" t="s">
        <v>737</v>
      </c>
      <c r="GU6" s="143" t="s">
        <v>738</v>
      </c>
      <c r="GV6" s="143" t="s">
        <v>739</v>
      </c>
      <c r="GW6" s="143" t="s">
        <v>740</v>
      </c>
      <c r="GX6" s="155" t="s">
        <v>741</v>
      </c>
      <c r="GY6" s="143" t="s">
        <v>742</v>
      </c>
      <c r="GZ6" s="143" t="s">
        <v>743</v>
      </c>
      <c r="HA6" s="143" t="s">
        <v>744</v>
      </c>
      <c r="HB6" s="391" t="s">
        <v>745</v>
      </c>
      <c r="HC6" s="142" t="s">
        <v>737</v>
      </c>
      <c r="HD6" s="143" t="s">
        <v>738</v>
      </c>
      <c r="HE6" s="143" t="s">
        <v>739</v>
      </c>
      <c r="HF6" s="143" t="s">
        <v>740</v>
      </c>
      <c r="HG6" s="155" t="s">
        <v>741</v>
      </c>
      <c r="HH6" s="143" t="s">
        <v>742</v>
      </c>
      <c r="HI6" s="143" t="s">
        <v>743</v>
      </c>
      <c r="HJ6" s="143" t="s">
        <v>744</v>
      </c>
      <c r="HK6" s="391" t="s">
        <v>745</v>
      </c>
      <c r="HL6" s="142" t="s">
        <v>737</v>
      </c>
      <c r="HM6" s="143" t="s">
        <v>738</v>
      </c>
      <c r="HN6" s="143" t="s">
        <v>739</v>
      </c>
      <c r="HO6" s="143" t="s">
        <v>740</v>
      </c>
      <c r="HP6" s="155" t="s">
        <v>741</v>
      </c>
      <c r="HQ6" s="143" t="s">
        <v>742</v>
      </c>
      <c r="HR6" s="143" t="s">
        <v>743</v>
      </c>
      <c r="HS6" s="143" t="s">
        <v>744</v>
      </c>
      <c r="HT6" s="391" t="s">
        <v>745</v>
      </c>
      <c r="HU6" s="142" t="s">
        <v>737</v>
      </c>
      <c r="HV6" s="143" t="s">
        <v>738</v>
      </c>
      <c r="HW6" s="143" t="s">
        <v>739</v>
      </c>
      <c r="HX6" s="143" t="s">
        <v>740</v>
      </c>
      <c r="HY6" s="155" t="s">
        <v>741</v>
      </c>
      <c r="HZ6" s="143" t="s">
        <v>742</v>
      </c>
      <c r="IA6" s="143" t="s">
        <v>743</v>
      </c>
      <c r="IB6" s="143" t="s">
        <v>744</v>
      </c>
      <c r="IC6" s="391" t="s">
        <v>745</v>
      </c>
      <c r="ID6" s="142" t="s">
        <v>737</v>
      </c>
      <c r="IE6" s="143" t="s">
        <v>738</v>
      </c>
      <c r="IF6" s="143" t="s">
        <v>739</v>
      </c>
      <c r="IG6" s="143" t="s">
        <v>740</v>
      </c>
      <c r="IH6" s="155" t="s">
        <v>741</v>
      </c>
      <c r="II6" s="143" t="s">
        <v>742</v>
      </c>
      <c r="IJ6" s="143" t="s">
        <v>743</v>
      </c>
      <c r="IK6" s="143" t="s">
        <v>744</v>
      </c>
      <c r="IL6" s="391" t="s">
        <v>745</v>
      </c>
      <c r="IM6" s="142" t="s">
        <v>737</v>
      </c>
      <c r="IN6" s="143" t="s">
        <v>738</v>
      </c>
      <c r="IO6" s="143" t="s">
        <v>739</v>
      </c>
      <c r="IP6" s="143" t="s">
        <v>740</v>
      </c>
      <c r="IQ6" s="155" t="s">
        <v>741</v>
      </c>
      <c r="IR6" s="143" t="s">
        <v>742</v>
      </c>
      <c r="IS6" s="143" t="s">
        <v>743</v>
      </c>
      <c r="IT6" s="143" t="s">
        <v>744</v>
      </c>
    </row>
    <row r="7" spans="1:254" x14ac:dyDescent="0.25">
      <c r="A7" s="256" t="str">
        <f>IF('Azioni progetto'!B6&lt;&gt;"",'Azioni progetto'!B6,"")</f>
        <v>Divulgazione_altre_aziende</v>
      </c>
      <c r="B7" s="256" t="str">
        <f>IF('Azioni progetto'!C6&lt;&gt;"",'Azioni progetto'!C6,"")</f>
        <v/>
      </c>
      <c r="C7" s="256" t="str">
        <f>IF('Azioni progetto'!B6="Divulgazione_altre_aziende",VLOOKUP('Azioni progetto'!D6,MAzioni!$J$3:$K$23,2,FALSE),'Azioni progetto'!D6)</f>
        <v>-- Seleziona --</v>
      </c>
      <c r="D7" s="256" t="str">
        <f>IF('Azioni progetto'!E6&lt;&gt;"",'Azioni progetto'!E6,"")</f>
        <v/>
      </c>
      <c r="E7" s="256"/>
      <c r="F7" s="256" t="str">
        <f>IF('Azioni progetto'!B6="Divulgazione_altre_aziende",VLOOKUP('Azioni progetto'!F6,MAzioni!$J$3:$K$23,2,FALSE),'Azioni progetto'!F6)</f>
        <v>-- Seleziona --</v>
      </c>
      <c r="G7" s="256" t="str">
        <f>IF('Azioni progetto'!G6&lt;&gt;"",'Azioni progetto'!G6,"")</f>
        <v/>
      </c>
      <c r="H7" s="256"/>
      <c r="I7" s="256" t="str">
        <f>IF('Azioni progetto'!B6="Divulgazione_altre_aziende",VLOOKUP('Azioni progetto'!H6,MAzioni!$J$3:$K$23,2,FALSE),'Azioni progetto'!H6)</f>
        <v>-- Seleziona --</v>
      </c>
      <c r="J7" s="256" t="str">
        <f>IF('Azioni progetto'!J6&lt;&gt;"",'Azioni progetto'!J6,"")</f>
        <v/>
      </c>
      <c r="K7" s="256"/>
      <c r="L7" s="251" t="s">
        <v>462</v>
      </c>
      <c r="M7" s="256" t="str">
        <f>IF('Azioni progetto'!I6&lt;&gt;"",'Azioni progetto'!I6,"")</f>
        <v/>
      </c>
      <c r="N7" s="256"/>
      <c r="O7" s="251" t="s">
        <v>462</v>
      </c>
      <c r="P7" s="256"/>
      <c r="Q7" s="256"/>
      <c r="R7" s="251" t="s">
        <v>462</v>
      </c>
      <c r="S7" s="251"/>
      <c r="T7" s="394"/>
      <c r="U7" s="251" t="s">
        <v>462</v>
      </c>
      <c r="V7" s="251"/>
      <c r="W7" s="394"/>
      <c r="X7" s="251" t="s">
        <v>462</v>
      </c>
      <c r="Y7" s="251"/>
      <c r="Z7" s="394"/>
      <c r="AA7" s="251" t="s">
        <v>462</v>
      </c>
      <c r="AB7" s="251"/>
      <c r="AC7" s="394"/>
      <c r="AD7" s="251" t="s">
        <v>462</v>
      </c>
      <c r="AE7" s="251"/>
      <c r="AF7" s="394"/>
      <c r="AG7" s="252" t="str">
        <f>IF('Azioni progetto'!K6&lt;&gt;"",'Azioni progetto'!K6,"")</f>
        <v/>
      </c>
      <c r="AH7" s="252" t="str">
        <f>IF('Azioni progetto'!L6&lt;&gt;"",'Azioni progetto'!L6,"")</f>
        <v/>
      </c>
      <c r="AI7" s="22">
        <f>IFERROR(DATEDIF(AG7,AH7,"D"),0)</f>
        <v>0</v>
      </c>
      <c r="AJ7" s="257" t="str">
        <f>IF('Azioni progetto'!P6&lt;&gt;"",'Azioni progetto'!P6,"")</f>
        <v>--Seleziona--</v>
      </c>
      <c r="AK7" s="257" t="str">
        <f>IF('Azioni progetto'!Q6&lt;&gt;"",'Azioni progetto'!Q6,"")</f>
        <v>--Seleziona--</v>
      </c>
      <c r="AL7" s="257" t="str">
        <f>IF('Azioni progetto'!R6&lt;&gt;"",'Azioni progetto'!R6,"")</f>
        <v>--Seleziona--</v>
      </c>
      <c r="AM7" s="61" t="s">
        <v>641</v>
      </c>
      <c r="AN7" s="61" t="s">
        <v>641</v>
      </c>
      <c r="AO7" s="61" t="s">
        <v>641</v>
      </c>
      <c r="AP7" s="61" t="s">
        <v>641</v>
      </c>
      <c r="AQ7" s="61" t="s">
        <v>641</v>
      </c>
      <c r="AR7" s="61" t="s">
        <v>641</v>
      </c>
      <c r="AS7" s="61" t="s">
        <v>641</v>
      </c>
      <c r="AT7" s="61" t="s">
        <v>641</v>
      </c>
      <c r="AU7" s="61" t="s">
        <v>641</v>
      </c>
      <c r="AV7" s="61" t="s">
        <v>641</v>
      </c>
      <c r="AW7" s="61" t="s">
        <v>641</v>
      </c>
      <c r="AX7" s="61" t="s">
        <v>641</v>
      </c>
      <c r="AY7" s="61" t="s">
        <v>641</v>
      </c>
      <c r="AZ7" s="61" t="s">
        <v>641</v>
      </c>
      <c r="BA7" s="61" t="s">
        <v>641</v>
      </c>
      <c r="BB7" s="61" t="s">
        <v>641</v>
      </c>
      <c r="BC7" s="61" t="s">
        <v>641</v>
      </c>
      <c r="BD7" s="61" t="s">
        <v>641</v>
      </c>
      <c r="BE7" s="258">
        <f>BF7+BG7+BH7+BI7+BJ7+BK7+BL7+BM7</f>
        <v>0</v>
      </c>
      <c r="BF7" s="258">
        <f>BO7+BX7+CG7+CP7+CY7+DH7+DQ7+DZ7+EI7+ER7+FA7+FJ7+FS7+GB7+GK7+GT7+HC7+HL7+HU7+ID7+IM7</f>
        <v>0</v>
      </c>
      <c r="BG7" s="258">
        <f>BP7+BY7+CH7+CQ7+CZ7+DI7+DR7+EA7+EJ7+ES7+FB7+FK7+FT7+GC7+GL7+GU7+HD7+HM7+HV7+IE7+IN7</f>
        <v>0</v>
      </c>
      <c r="BH7" s="258">
        <f t="shared" ref="BH7:BM22" si="0">BQ7+BZ7+CI7+CR7+DA7+DJ7+DS7+EB7+EK7+ET7+FC7+FL7+FU7+GD7+GM7+GV7+HE7+HN7+HW7+IF7+IO7</f>
        <v>0</v>
      </c>
      <c r="BI7" s="258">
        <f t="shared" si="0"/>
        <v>0</v>
      </c>
      <c r="BJ7" s="258">
        <f t="shared" si="0"/>
        <v>0</v>
      </c>
      <c r="BK7" s="258">
        <f t="shared" si="0"/>
        <v>0</v>
      </c>
      <c r="BL7" s="258">
        <f t="shared" si="0"/>
        <v>0</v>
      </c>
      <c r="BM7" s="258">
        <f>BV7+CE7+CN7+CW7+DF7+DO7+DX7+EG7+EP7+EY7+FH7+FQ7+FZ7+GI7+GR7+HA7+HJ7+HS7+IB7+IK7+IT7</f>
        <v>0</v>
      </c>
      <c r="BN7" s="258">
        <f>BO7+BP7+BQ7+BR7+BT7+BU7+BV7</f>
        <v>0</v>
      </c>
      <c r="BO7" s="258"/>
      <c r="BP7" s="258"/>
      <c r="BQ7" s="258"/>
      <c r="BR7" s="258"/>
      <c r="BS7" s="258"/>
      <c r="BT7" s="258"/>
      <c r="BU7" s="258"/>
      <c r="BV7" s="258"/>
      <c r="BW7" s="258">
        <f>BX7+BY7+BZ7+CA7+CC7+CD7+CE7</f>
        <v>0</v>
      </c>
      <c r="BX7" s="258"/>
      <c r="BY7" s="258"/>
      <c r="BZ7" s="258"/>
      <c r="CA7" s="258"/>
      <c r="CB7" s="258"/>
      <c r="CC7" s="258"/>
      <c r="CD7" s="258"/>
      <c r="CE7" s="258"/>
      <c r="CF7" s="258">
        <f>CG7+CH7+CI7+CJ7+CL7+CM7+CN7</f>
        <v>0</v>
      </c>
      <c r="CG7" s="258"/>
      <c r="CH7" s="258"/>
      <c r="CI7" s="258"/>
      <c r="CJ7" s="258"/>
      <c r="CK7" s="258"/>
      <c r="CL7" s="258"/>
      <c r="CM7" s="258"/>
      <c r="CN7" s="258"/>
      <c r="CO7" s="258">
        <f>CP7+CQ7+CR7+CS7+CU7+CV7+CW7</f>
        <v>0</v>
      </c>
      <c r="CP7" s="258"/>
      <c r="CQ7" s="258"/>
      <c r="CR7" s="258"/>
      <c r="CS7" s="258"/>
      <c r="CT7" s="258"/>
      <c r="CU7" s="258"/>
      <c r="CV7" s="258"/>
      <c r="CW7" s="258"/>
      <c r="CX7" s="258">
        <f>CY7+CZ7+DA7+DB7+DD7+DE7+DF7</f>
        <v>0</v>
      </c>
      <c r="CY7" s="258"/>
      <c r="CZ7" s="258"/>
      <c r="DA7" s="258"/>
      <c r="DB7" s="258"/>
      <c r="DC7" s="258"/>
      <c r="DD7" s="258"/>
      <c r="DE7" s="258"/>
      <c r="DF7" s="258"/>
      <c r="DG7" s="258">
        <f>DH7+DI7+DJ7+DK7+DM7+DN7+DO7</f>
        <v>0</v>
      </c>
      <c r="DH7" s="258"/>
      <c r="DI7" s="258"/>
      <c r="DJ7" s="258"/>
      <c r="DK7" s="258"/>
      <c r="DL7" s="258"/>
      <c r="DM7" s="258"/>
      <c r="DN7" s="258"/>
      <c r="DO7" s="258"/>
      <c r="DP7" s="258">
        <f>DQ7+DR7+DS7+DT7+DV7+DW7+DX7</f>
        <v>0</v>
      </c>
      <c r="DQ7" s="258"/>
      <c r="DR7" s="258"/>
      <c r="DS7" s="258"/>
      <c r="DT7" s="258"/>
      <c r="DU7" s="258"/>
      <c r="DV7" s="258"/>
      <c r="DW7" s="258"/>
      <c r="DX7" s="258"/>
      <c r="DY7" s="258">
        <f>DZ7+EA7+EB7+EC7+EE7+EF7+EG7</f>
        <v>0</v>
      </c>
      <c r="DZ7" s="258"/>
      <c r="EA7" s="258"/>
      <c r="EB7" s="258"/>
      <c r="EC7" s="258"/>
      <c r="ED7" s="258"/>
      <c r="EE7" s="258"/>
      <c r="EF7" s="258"/>
      <c r="EG7" s="258"/>
      <c r="EH7" s="258">
        <f>EI7+EJ7+EK7+EL7+EN7+EO7+EP7</f>
        <v>0</v>
      </c>
      <c r="EI7" s="258"/>
      <c r="EJ7" s="258"/>
      <c r="EK7" s="258"/>
      <c r="EL7" s="258"/>
      <c r="EM7" s="258"/>
      <c r="EN7" s="258"/>
      <c r="EO7" s="258"/>
      <c r="EP7" s="258"/>
      <c r="EQ7" s="258">
        <f>ER7+ES7+ET7+EU7+EW7+EX7+EY7</f>
        <v>0</v>
      </c>
      <c r="ER7" s="258"/>
      <c r="ES7" s="258"/>
      <c r="ET7" s="258"/>
      <c r="EU7" s="258"/>
      <c r="EV7" s="258"/>
      <c r="EW7" s="258"/>
      <c r="EX7" s="258"/>
      <c r="EY7" s="258"/>
      <c r="EZ7" s="258">
        <f>FA7+FB7+FC7+FD7+FF7+FG7+FH7</f>
        <v>0</v>
      </c>
      <c r="FA7" s="258"/>
      <c r="FB7" s="258"/>
      <c r="FC7" s="258"/>
      <c r="FD7" s="258"/>
      <c r="FE7" s="258"/>
      <c r="FF7" s="258"/>
      <c r="FG7" s="258"/>
      <c r="FH7" s="258"/>
      <c r="FI7" s="258">
        <f>FJ7+FK7+FL7+FM7+FO7+FP7+FQ7</f>
        <v>0</v>
      </c>
      <c r="FJ7" s="258"/>
      <c r="FK7" s="258"/>
      <c r="FL7" s="258"/>
      <c r="FM7" s="258"/>
      <c r="FN7" s="258"/>
      <c r="FO7" s="258"/>
      <c r="FP7" s="258"/>
      <c r="FQ7" s="258"/>
      <c r="FR7" s="258">
        <f>FS7+FT7+FU7+FV7+FX7+FY7+FZ7</f>
        <v>0</v>
      </c>
      <c r="FS7" s="258"/>
      <c r="FT7" s="258"/>
      <c r="FU7" s="258"/>
      <c r="FV7" s="258"/>
      <c r="FW7" s="258"/>
      <c r="FX7" s="258"/>
      <c r="FY7" s="258"/>
      <c r="FZ7" s="258"/>
      <c r="GA7" s="258">
        <f>GB7+GC7+GD7+GE7+GG7+GH7+GI7</f>
        <v>0</v>
      </c>
      <c r="GB7" s="258"/>
      <c r="GC7" s="258"/>
      <c r="GD7" s="258"/>
      <c r="GE7" s="258"/>
      <c r="GF7" s="258"/>
      <c r="GG7" s="258"/>
      <c r="GH7" s="258"/>
      <c r="GI7" s="258"/>
      <c r="GJ7" s="258">
        <f>GK7+GL7+GM7+GN7+GP7+GQ7+GR7</f>
        <v>0</v>
      </c>
      <c r="GK7" s="258"/>
      <c r="GL7" s="258"/>
      <c r="GM7" s="258"/>
      <c r="GN7" s="258"/>
      <c r="GO7" s="258"/>
      <c r="GP7" s="258"/>
      <c r="GQ7" s="258"/>
      <c r="GR7" s="258"/>
      <c r="GS7" s="258">
        <f>GT7+GU7+GV7+GW7+GY7+GZ7+HA7</f>
        <v>0</v>
      </c>
      <c r="GT7" s="258"/>
      <c r="GU7" s="258"/>
      <c r="GV7" s="258"/>
      <c r="GW7" s="258"/>
      <c r="GX7" s="258"/>
      <c r="GY7" s="258"/>
      <c r="GZ7" s="258"/>
      <c r="HA7" s="258"/>
      <c r="HB7" s="258">
        <f>HC7+HD7+HE7+HF7+HH7+HI7+HJ7</f>
        <v>0</v>
      </c>
      <c r="HC7" s="258"/>
      <c r="HD7" s="258"/>
      <c r="HE7" s="258"/>
      <c r="HF7" s="258"/>
      <c r="HG7" s="258"/>
      <c r="HH7" s="258"/>
      <c r="HI7" s="258"/>
      <c r="HJ7" s="258"/>
      <c r="HK7" s="258">
        <f>HL7+HM7+HN7+HO7+HQ7+HR7+HS7</f>
        <v>0</v>
      </c>
      <c r="HL7" s="258"/>
      <c r="HM7" s="258"/>
      <c r="HN7" s="258"/>
      <c r="HO7" s="258"/>
      <c r="HP7" s="258"/>
      <c r="HQ7" s="258"/>
      <c r="HR7" s="258"/>
      <c r="HS7" s="258"/>
      <c r="HT7" s="258">
        <f>HU7+HV7+HW7+HX7+HZ7+IA7+IB7</f>
        <v>0</v>
      </c>
      <c r="HU7" s="258"/>
      <c r="HV7" s="258"/>
      <c r="HW7" s="258"/>
      <c r="HX7" s="258"/>
      <c r="HY7" s="258"/>
      <c r="HZ7" s="258"/>
      <c r="IA7" s="258"/>
      <c r="IB7" s="258"/>
      <c r="IC7" s="258">
        <f>ID7+IE7+IF7+IG7+II7+IJ7+IK7</f>
        <v>0</v>
      </c>
      <c r="ID7" s="258"/>
      <c r="IE7" s="258"/>
      <c r="IF7" s="258"/>
      <c r="IG7" s="258"/>
      <c r="IH7" s="258"/>
      <c r="II7" s="258"/>
      <c r="IJ7" s="258"/>
      <c r="IK7" s="258"/>
      <c r="IL7" s="258">
        <f>IM7+IN7+IO7+IP7+IR7+IS7+IT7</f>
        <v>0</v>
      </c>
      <c r="IM7" s="258"/>
      <c r="IN7" s="258"/>
      <c r="IO7" s="258"/>
      <c r="IP7" s="258"/>
      <c r="IQ7" s="258"/>
      <c r="IR7" s="258"/>
      <c r="IS7" s="258"/>
      <c r="IT7" s="258"/>
    </row>
    <row r="8" spans="1:254" x14ac:dyDescent="0.25">
      <c r="A8" s="256" t="str">
        <f>IF('Azioni progetto'!B7&lt;&gt;"",'Azioni progetto'!B7,"")</f>
        <v>-- Seleziona --</v>
      </c>
      <c r="B8" s="256" t="str">
        <f>IF('Azioni progetto'!C7&lt;&gt;"",'Azioni progetto'!C7,"")</f>
        <v/>
      </c>
      <c r="C8" s="256" t="str">
        <f>IF('Azioni progetto'!B7="Divulgazione_altre_aziende",VLOOKUP('Azioni progetto'!D7,MAzioni!$J$3:$K$23,2,FALSE),'Azioni progetto'!D7)</f>
        <v>-- Seleziona --</v>
      </c>
      <c r="D8" s="256" t="str">
        <f>IF('Azioni progetto'!E7&lt;&gt;"",'Azioni progetto'!E7,"")</f>
        <v/>
      </c>
      <c r="E8" s="256"/>
      <c r="F8" s="256" t="str">
        <f>IF('Azioni progetto'!B7="Divulgazione_altre_aziende",VLOOKUP('Azioni progetto'!F7,MAzioni!$J$3:$K$23,2,FALSE),'Azioni progetto'!F7)</f>
        <v>-- Seleziona --</v>
      </c>
      <c r="G8" s="256" t="str">
        <f>IF('Azioni progetto'!G7&lt;&gt;"",'Azioni progetto'!G7,"")</f>
        <v/>
      </c>
      <c r="H8" s="256"/>
      <c r="I8" s="256" t="str">
        <f>IF('Azioni progetto'!B7="Divulgazione_altre_aziende",VLOOKUP('Azioni progetto'!H7,MAzioni!$J$3:$K$23,2,FALSE),'Azioni progetto'!H7)</f>
        <v>-- Seleziona --</v>
      </c>
      <c r="J8" s="256" t="str">
        <f>IF('Azioni progetto'!J7&lt;&gt;"",'Azioni progetto'!J7,"")</f>
        <v/>
      </c>
      <c r="K8" s="256"/>
      <c r="L8" s="251" t="s">
        <v>462</v>
      </c>
      <c r="M8" s="256" t="str">
        <f>IF('Azioni progetto'!I7&lt;&gt;"",'Azioni progetto'!I7,"")</f>
        <v/>
      </c>
      <c r="N8" s="256"/>
      <c r="O8" s="251" t="s">
        <v>462</v>
      </c>
      <c r="P8" s="256"/>
      <c r="Q8" s="256"/>
      <c r="R8" s="251" t="s">
        <v>462</v>
      </c>
      <c r="S8" s="251"/>
      <c r="T8" s="394"/>
      <c r="U8" s="251" t="s">
        <v>462</v>
      </c>
      <c r="V8" s="251"/>
      <c r="W8" s="394"/>
      <c r="X8" s="251" t="s">
        <v>462</v>
      </c>
      <c r="Y8" s="251"/>
      <c r="Z8" s="394"/>
      <c r="AA8" s="251" t="s">
        <v>462</v>
      </c>
      <c r="AB8" s="251"/>
      <c r="AC8" s="394"/>
      <c r="AD8" s="251" t="s">
        <v>462</v>
      </c>
      <c r="AE8" s="251"/>
      <c r="AF8" s="394"/>
      <c r="AG8" s="252" t="str">
        <f>IF('Azioni progetto'!K7&lt;&gt;"",'Azioni progetto'!K7,"")</f>
        <v/>
      </c>
      <c r="AH8" s="252" t="str">
        <f>IF('Azioni progetto'!L7&lt;&gt;"",'Azioni progetto'!L7,"")</f>
        <v/>
      </c>
      <c r="AI8" s="22">
        <f t="shared" ref="AI8:AI46" si="1">IFERROR(DATEDIF(AG8,AH8,"D"),0)</f>
        <v>0</v>
      </c>
      <c r="AJ8" s="257" t="str">
        <f>IF('Azioni progetto'!P7&lt;&gt;"",'Azioni progetto'!P7,"")</f>
        <v>--Seleziona--</v>
      </c>
      <c r="AK8" s="257" t="str">
        <f>IF('Azioni progetto'!Q7&lt;&gt;"",'Azioni progetto'!Q7,"")</f>
        <v>--Seleziona--</v>
      </c>
      <c r="AL8" s="257" t="str">
        <f>IF('Azioni progetto'!R7&lt;&gt;"",'Azioni progetto'!R7,"")</f>
        <v>--Seleziona--</v>
      </c>
      <c r="AM8" s="61" t="s">
        <v>641</v>
      </c>
      <c r="AN8" s="61" t="s">
        <v>641</v>
      </c>
      <c r="AO8" s="61" t="s">
        <v>641</v>
      </c>
      <c r="AP8" s="61" t="s">
        <v>641</v>
      </c>
      <c r="AQ8" s="61" t="s">
        <v>641</v>
      </c>
      <c r="AR8" s="61" t="s">
        <v>641</v>
      </c>
      <c r="AS8" s="61" t="s">
        <v>641</v>
      </c>
      <c r="AT8" s="61" t="s">
        <v>641</v>
      </c>
      <c r="AU8" s="61" t="s">
        <v>641</v>
      </c>
      <c r="AV8" s="61" t="s">
        <v>641</v>
      </c>
      <c r="AW8" s="61" t="s">
        <v>641</v>
      </c>
      <c r="AX8" s="61" t="s">
        <v>641</v>
      </c>
      <c r="AY8" s="61" t="s">
        <v>641</v>
      </c>
      <c r="AZ8" s="61" t="s">
        <v>641</v>
      </c>
      <c r="BA8" s="61" t="s">
        <v>641</v>
      </c>
      <c r="BB8" s="61" t="s">
        <v>641</v>
      </c>
      <c r="BC8" s="61" t="s">
        <v>641</v>
      </c>
      <c r="BD8" s="61" t="s">
        <v>641</v>
      </c>
      <c r="BE8" s="258">
        <f t="shared" ref="BE8:BE46" si="2">BF8+BG8+BH8+BI8+BJ8+BK8+BL8+BM8</f>
        <v>0</v>
      </c>
      <c r="BF8" s="258">
        <f t="shared" ref="BF8:BM46" si="3">BO8+BX8+CG8+CP8+CY8+DH8+DQ8+DZ8+EI8+ER8+FA8+FJ8+FS8+GB8+GK8+GT8+HC8+HL8+HU8+ID8+IM8</f>
        <v>0</v>
      </c>
      <c r="BG8" s="258">
        <f t="shared" si="3"/>
        <v>0</v>
      </c>
      <c r="BH8" s="258">
        <f t="shared" si="0"/>
        <v>0</v>
      </c>
      <c r="BI8" s="258">
        <f t="shared" si="0"/>
        <v>0</v>
      </c>
      <c r="BJ8" s="258">
        <f t="shared" si="0"/>
        <v>0</v>
      </c>
      <c r="BK8" s="258">
        <f t="shared" si="0"/>
        <v>0</v>
      </c>
      <c r="BL8" s="258">
        <f t="shared" si="0"/>
        <v>0</v>
      </c>
      <c r="BM8" s="258">
        <f t="shared" si="0"/>
        <v>0</v>
      </c>
      <c r="BN8" s="258">
        <f t="shared" ref="BN8:BN46" si="4">BO8+BP8+BQ8+BR8+BT8+BU8+BV8</f>
        <v>0</v>
      </c>
      <c r="BO8" s="258"/>
      <c r="BP8" s="258"/>
      <c r="BQ8" s="258"/>
      <c r="BR8" s="258"/>
      <c r="BS8" s="258"/>
      <c r="BT8" s="258"/>
      <c r="BU8" s="258"/>
      <c r="BV8" s="258"/>
      <c r="BW8" s="258">
        <f t="shared" ref="BW8:BW46" si="5">BX8+BY8+BZ8+CA8+CC8+CD8+CE8</f>
        <v>0</v>
      </c>
      <c r="BX8" s="258"/>
      <c r="BY8" s="258"/>
      <c r="BZ8" s="258"/>
      <c r="CA8" s="258"/>
      <c r="CB8" s="258"/>
      <c r="CC8" s="258"/>
      <c r="CD8" s="258"/>
      <c r="CE8" s="258"/>
      <c r="CF8" s="258">
        <f t="shared" ref="CF8:CF46" si="6">CG8+CH8+CI8+CJ8+CL8+CM8+CN8</f>
        <v>0</v>
      </c>
      <c r="CG8" s="258"/>
      <c r="CH8" s="258"/>
      <c r="CI8" s="258"/>
      <c r="CJ8" s="258"/>
      <c r="CK8" s="258"/>
      <c r="CL8" s="258"/>
      <c r="CM8" s="258"/>
      <c r="CN8" s="258"/>
      <c r="CO8" s="258">
        <f t="shared" ref="CO8:CO46" si="7">CP8+CQ8+CR8+CS8+CU8+CV8+CW8</f>
        <v>0</v>
      </c>
      <c r="CP8" s="258"/>
      <c r="CQ8" s="258"/>
      <c r="CR8" s="258"/>
      <c r="CS8" s="258"/>
      <c r="CT8" s="258"/>
      <c r="CU8" s="258"/>
      <c r="CV8" s="258"/>
      <c r="CW8" s="258"/>
      <c r="CX8" s="258">
        <f t="shared" ref="CX8:CX46" si="8">CY8+CZ8+DA8+DB8+DD8+DE8+DF8</f>
        <v>0</v>
      </c>
      <c r="CY8" s="258"/>
      <c r="CZ8" s="258"/>
      <c r="DA8" s="258"/>
      <c r="DB8" s="258"/>
      <c r="DC8" s="258"/>
      <c r="DD8" s="258"/>
      <c r="DE8" s="258"/>
      <c r="DF8" s="258"/>
      <c r="DG8" s="258">
        <f t="shared" ref="DG8:DG46" si="9">DH8+DI8+DJ8+DK8+DM8+DN8+DO8</f>
        <v>0</v>
      </c>
      <c r="DH8" s="258"/>
      <c r="DI8" s="258"/>
      <c r="DJ8" s="258"/>
      <c r="DK8" s="258"/>
      <c r="DL8" s="258"/>
      <c r="DM8" s="258"/>
      <c r="DN8" s="258"/>
      <c r="DO8" s="258"/>
      <c r="DP8" s="258">
        <f t="shared" ref="DP8:DP46" si="10">DQ8+DR8+DS8+DT8+DV8+DW8+DX8</f>
        <v>0</v>
      </c>
      <c r="DQ8" s="258"/>
      <c r="DR8" s="258"/>
      <c r="DS8" s="258"/>
      <c r="DT8" s="258"/>
      <c r="DU8" s="258"/>
      <c r="DV8" s="258"/>
      <c r="DW8" s="258"/>
      <c r="DX8" s="258"/>
      <c r="DY8" s="258">
        <f t="shared" ref="DY8:DY46" si="11">DZ8+EA8+EB8+EC8+EE8+EF8+EG8</f>
        <v>0</v>
      </c>
      <c r="DZ8" s="258"/>
      <c r="EA8" s="258"/>
      <c r="EB8" s="258"/>
      <c r="EC8" s="258"/>
      <c r="ED8" s="258"/>
      <c r="EE8" s="258"/>
      <c r="EF8" s="258"/>
      <c r="EG8" s="258"/>
      <c r="EH8" s="258">
        <f t="shared" ref="EH8:EH46" si="12">EI8+EJ8+EK8+EL8+EN8+EO8+EP8</f>
        <v>0</v>
      </c>
      <c r="EI8" s="258"/>
      <c r="EJ8" s="258"/>
      <c r="EK8" s="258"/>
      <c r="EL8" s="258"/>
      <c r="EM8" s="258"/>
      <c r="EN8" s="258"/>
      <c r="EO8" s="258"/>
      <c r="EP8" s="258"/>
      <c r="EQ8" s="258">
        <f t="shared" ref="EQ8:EQ46" si="13">ER8+ES8+ET8+EU8+EW8+EX8+EY8</f>
        <v>0</v>
      </c>
      <c r="ER8" s="258"/>
      <c r="ES8" s="258"/>
      <c r="ET8" s="258"/>
      <c r="EU8" s="258"/>
      <c r="EV8" s="258"/>
      <c r="EW8" s="258"/>
      <c r="EX8" s="258"/>
      <c r="EY8" s="258"/>
      <c r="EZ8" s="258">
        <f t="shared" ref="EZ8:EZ46" si="14">FA8+FB8+FC8+FD8+FF8+FG8+FH8</f>
        <v>0</v>
      </c>
      <c r="FA8" s="258"/>
      <c r="FB8" s="258"/>
      <c r="FC8" s="258"/>
      <c r="FD8" s="258"/>
      <c r="FE8" s="258"/>
      <c r="FF8" s="258"/>
      <c r="FG8" s="258"/>
      <c r="FH8" s="258"/>
      <c r="FI8" s="258">
        <f t="shared" ref="FI8:FI46" si="15">FJ8+FK8+FL8+FM8+FO8+FP8+FQ8</f>
        <v>0</v>
      </c>
      <c r="FJ8" s="258"/>
      <c r="FK8" s="258"/>
      <c r="FL8" s="258"/>
      <c r="FM8" s="258"/>
      <c r="FN8" s="258"/>
      <c r="FO8" s="258"/>
      <c r="FP8" s="258"/>
      <c r="FQ8" s="258"/>
      <c r="FR8" s="258">
        <f t="shared" ref="FR8:FR46" si="16">FS8+FT8+FU8+FV8+FX8+FY8+FZ8</f>
        <v>0</v>
      </c>
      <c r="FS8" s="258"/>
      <c r="FT8" s="258"/>
      <c r="FU8" s="258"/>
      <c r="FV8" s="258"/>
      <c r="FW8" s="258"/>
      <c r="FX8" s="258"/>
      <c r="FY8" s="258"/>
      <c r="FZ8" s="258"/>
      <c r="GA8" s="258">
        <f t="shared" ref="GA8:GA46" si="17">GB8+GC8+GD8+GE8+GG8+GH8+GI8</f>
        <v>0</v>
      </c>
      <c r="GB8" s="258"/>
      <c r="GC8" s="258"/>
      <c r="GD8" s="258"/>
      <c r="GE8" s="258"/>
      <c r="GF8" s="258"/>
      <c r="GG8" s="258"/>
      <c r="GH8" s="258"/>
      <c r="GI8" s="258"/>
      <c r="GJ8" s="258">
        <f t="shared" ref="GJ8:GJ46" si="18">GK8+GL8+GM8+GN8+GP8+GQ8+GR8</f>
        <v>0</v>
      </c>
      <c r="GK8" s="258"/>
      <c r="GL8" s="258"/>
      <c r="GM8" s="258"/>
      <c r="GN8" s="258"/>
      <c r="GO8" s="258"/>
      <c r="GP8" s="258"/>
      <c r="GQ8" s="258"/>
      <c r="GR8" s="258"/>
      <c r="GS8" s="258">
        <f t="shared" ref="GS8:GS46" si="19">GT8+GU8+GV8+GW8+GY8+GZ8+HA8</f>
        <v>0</v>
      </c>
      <c r="GT8" s="258"/>
      <c r="GU8" s="258"/>
      <c r="GV8" s="258"/>
      <c r="GW8" s="258"/>
      <c r="GX8" s="258"/>
      <c r="GY8" s="258"/>
      <c r="GZ8" s="258"/>
      <c r="HA8" s="258"/>
      <c r="HB8" s="258">
        <f t="shared" ref="HB8:HB46" si="20">HC8+HD8+HE8+HF8+HH8+HI8+HJ8</f>
        <v>0</v>
      </c>
      <c r="HC8" s="258"/>
      <c r="HD8" s="258"/>
      <c r="HE8" s="258"/>
      <c r="HF8" s="258"/>
      <c r="HG8" s="258"/>
      <c r="HH8" s="258"/>
      <c r="HI8" s="258"/>
      <c r="HJ8" s="258"/>
      <c r="HK8" s="258">
        <f t="shared" ref="HK8:HK46" si="21">HL8+HM8+HN8+HO8+HQ8+HR8+HS8</f>
        <v>0</v>
      </c>
      <c r="HL8" s="258"/>
      <c r="HM8" s="258"/>
      <c r="HN8" s="258"/>
      <c r="HO8" s="258"/>
      <c r="HP8" s="258"/>
      <c r="HQ8" s="258"/>
      <c r="HR8" s="258"/>
      <c r="HS8" s="258"/>
      <c r="HT8" s="258">
        <f t="shared" ref="HT8:HT46" si="22">HU8+HV8+HW8+HX8+HZ8+IA8+IB8</f>
        <v>0</v>
      </c>
      <c r="HU8" s="258"/>
      <c r="HV8" s="258"/>
      <c r="HW8" s="258"/>
      <c r="HX8" s="258"/>
      <c r="HY8" s="258"/>
      <c r="HZ8" s="258"/>
      <c r="IA8" s="258"/>
      <c r="IB8" s="258"/>
      <c r="IC8" s="258">
        <f t="shared" ref="IC8:IC46" si="23">ID8+IE8+IF8+IG8+II8+IJ8+IK8</f>
        <v>0</v>
      </c>
      <c r="ID8" s="258"/>
      <c r="IE8" s="258"/>
      <c r="IF8" s="258"/>
      <c r="IG8" s="258"/>
      <c r="IH8" s="258"/>
      <c r="II8" s="258"/>
      <c r="IJ8" s="258"/>
      <c r="IK8" s="258"/>
      <c r="IL8" s="258">
        <f t="shared" ref="IL8:IL46" si="24">IM8+IN8+IO8+IP8+IR8+IS8+IT8</f>
        <v>0</v>
      </c>
      <c r="IM8" s="258"/>
      <c r="IN8" s="258"/>
      <c r="IO8" s="258"/>
      <c r="IP8" s="258"/>
      <c r="IQ8" s="258"/>
      <c r="IR8" s="258"/>
      <c r="IS8" s="258"/>
      <c r="IT8" s="258"/>
    </row>
    <row r="9" spans="1:254" x14ac:dyDescent="0.25">
      <c r="A9" s="256" t="str">
        <f>IF('Azioni progetto'!B8&lt;&gt;"",'Azioni progetto'!B8,"")</f>
        <v>-- Seleziona --</v>
      </c>
      <c r="B9" s="256" t="str">
        <f>IF('Azioni progetto'!C8&lt;&gt;"",'Azioni progetto'!C8,"")</f>
        <v/>
      </c>
      <c r="C9" s="256" t="str">
        <f>IF('Azioni progetto'!B8="Divulgazione_altre_aziende",VLOOKUP('Azioni progetto'!D8,MAzioni!$J$3:$K$23,2,FALSE),'Azioni progetto'!D8)</f>
        <v>-- Seleziona --</v>
      </c>
      <c r="D9" s="256" t="str">
        <f>IF('Azioni progetto'!E8&lt;&gt;"",'Azioni progetto'!E8,"")</f>
        <v/>
      </c>
      <c r="E9" s="256"/>
      <c r="F9" s="256" t="str">
        <f>IF('Azioni progetto'!B8="Divulgazione_altre_aziende",VLOOKUP('Azioni progetto'!F8,MAzioni!$J$3:$K$23,2,FALSE),'Azioni progetto'!F8)</f>
        <v>-- Seleziona --</v>
      </c>
      <c r="G9" s="256" t="str">
        <f>IF('Azioni progetto'!G8&lt;&gt;"",'Azioni progetto'!G8,"")</f>
        <v/>
      </c>
      <c r="H9" s="256"/>
      <c r="I9" s="256" t="str">
        <f>IF('Azioni progetto'!B8="Divulgazione_altre_aziende",VLOOKUP('Azioni progetto'!H8,MAzioni!$J$3:$K$23,2,FALSE),'Azioni progetto'!H8)</f>
        <v>-- Seleziona --</v>
      </c>
      <c r="J9" s="256" t="str">
        <f>IF('Azioni progetto'!J8&lt;&gt;"",'Azioni progetto'!J8,"")</f>
        <v/>
      </c>
      <c r="K9" s="256"/>
      <c r="L9" s="251" t="s">
        <v>462</v>
      </c>
      <c r="M9" s="256" t="str">
        <f>IF('Azioni progetto'!I8&lt;&gt;"",'Azioni progetto'!I8,"")</f>
        <v/>
      </c>
      <c r="N9" s="256"/>
      <c r="O9" s="251" t="s">
        <v>462</v>
      </c>
      <c r="P9" s="256"/>
      <c r="Q9" s="256"/>
      <c r="R9" s="251" t="s">
        <v>462</v>
      </c>
      <c r="S9" s="251"/>
      <c r="T9" s="394"/>
      <c r="U9" s="251" t="s">
        <v>462</v>
      </c>
      <c r="V9" s="251"/>
      <c r="W9" s="394"/>
      <c r="X9" s="251" t="s">
        <v>462</v>
      </c>
      <c r="Y9" s="251"/>
      <c r="Z9" s="394"/>
      <c r="AA9" s="251" t="s">
        <v>462</v>
      </c>
      <c r="AB9" s="251"/>
      <c r="AC9" s="394"/>
      <c r="AD9" s="251" t="s">
        <v>462</v>
      </c>
      <c r="AE9" s="251"/>
      <c r="AF9" s="394"/>
      <c r="AG9" s="252" t="str">
        <f>IF('Azioni progetto'!K8&lt;&gt;"",'Azioni progetto'!K8,"")</f>
        <v/>
      </c>
      <c r="AH9" s="252" t="str">
        <f>IF('Azioni progetto'!L8&lt;&gt;"",'Azioni progetto'!L8,"")</f>
        <v/>
      </c>
      <c r="AI9" s="22">
        <f t="shared" si="1"/>
        <v>0</v>
      </c>
      <c r="AJ9" s="257" t="str">
        <f>IF('Azioni progetto'!P8&lt;&gt;"",'Azioni progetto'!P8,"")</f>
        <v>--Seleziona--</v>
      </c>
      <c r="AK9" s="257" t="str">
        <f>IF('Azioni progetto'!Q8&lt;&gt;"",'Azioni progetto'!Q8,"")</f>
        <v>--Seleziona--</v>
      </c>
      <c r="AL9" s="257" t="str">
        <f>IF('Azioni progetto'!R8&lt;&gt;"",'Azioni progetto'!R8,"")</f>
        <v>--Seleziona--</v>
      </c>
      <c r="AM9" s="61" t="s">
        <v>641</v>
      </c>
      <c r="AN9" s="61" t="s">
        <v>641</v>
      </c>
      <c r="AO9" s="61" t="s">
        <v>641</v>
      </c>
      <c r="AP9" s="61" t="s">
        <v>641</v>
      </c>
      <c r="AQ9" s="61" t="s">
        <v>641</v>
      </c>
      <c r="AR9" s="61" t="s">
        <v>641</v>
      </c>
      <c r="AS9" s="61" t="s">
        <v>641</v>
      </c>
      <c r="AT9" s="61" t="s">
        <v>641</v>
      </c>
      <c r="AU9" s="61" t="s">
        <v>641</v>
      </c>
      <c r="AV9" s="61" t="s">
        <v>641</v>
      </c>
      <c r="AW9" s="61" t="s">
        <v>641</v>
      </c>
      <c r="AX9" s="61" t="s">
        <v>641</v>
      </c>
      <c r="AY9" s="61" t="s">
        <v>641</v>
      </c>
      <c r="AZ9" s="61" t="s">
        <v>641</v>
      </c>
      <c r="BA9" s="61" t="s">
        <v>641</v>
      </c>
      <c r="BB9" s="61" t="s">
        <v>641</v>
      </c>
      <c r="BC9" s="61" t="s">
        <v>641</v>
      </c>
      <c r="BD9" s="61" t="s">
        <v>641</v>
      </c>
      <c r="BE9" s="258">
        <f t="shared" si="2"/>
        <v>0</v>
      </c>
      <c r="BF9" s="258">
        <f t="shared" si="3"/>
        <v>0</v>
      </c>
      <c r="BG9" s="258">
        <f t="shared" si="3"/>
        <v>0</v>
      </c>
      <c r="BH9" s="258">
        <f t="shared" si="0"/>
        <v>0</v>
      </c>
      <c r="BI9" s="258">
        <f t="shared" si="0"/>
        <v>0</v>
      </c>
      <c r="BJ9" s="258">
        <f t="shared" si="0"/>
        <v>0</v>
      </c>
      <c r="BK9" s="258">
        <f t="shared" si="0"/>
        <v>0</v>
      </c>
      <c r="BL9" s="258">
        <f t="shared" si="0"/>
        <v>0</v>
      </c>
      <c r="BM9" s="258">
        <f t="shared" si="0"/>
        <v>0</v>
      </c>
      <c r="BN9" s="258">
        <f t="shared" si="4"/>
        <v>0</v>
      </c>
      <c r="BO9" s="258"/>
      <c r="BP9" s="258"/>
      <c r="BQ9" s="258"/>
      <c r="BR9" s="258"/>
      <c r="BS9" s="258"/>
      <c r="BT9" s="258"/>
      <c r="BU9" s="258"/>
      <c r="BV9" s="258"/>
      <c r="BW9" s="258">
        <f t="shared" si="5"/>
        <v>0</v>
      </c>
      <c r="BX9" s="258"/>
      <c r="BY9" s="258"/>
      <c r="BZ9" s="258"/>
      <c r="CA9" s="258"/>
      <c r="CB9" s="258"/>
      <c r="CC9" s="258"/>
      <c r="CD9" s="258"/>
      <c r="CE9" s="258"/>
      <c r="CF9" s="258">
        <f t="shared" si="6"/>
        <v>0</v>
      </c>
      <c r="CG9" s="258"/>
      <c r="CH9" s="258"/>
      <c r="CI9" s="258"/>
      <c r="CJ9" s="258"/>
      <c r="CK9" s="258"/>
      <c r="CL9" s="258"/>
      <c r="CM9" s="258"/>
      <c r="CN9" s="258"/>
      <c r="CO9" s="258">
        <f t="shared" si="7"/>
        <v>0</v>
      </c>
      <c r="CP9" s="258"/>
      <c r="CQ9" s="258"/>
      <c r="CR9" s="258"/>
      <c r="CS9" s="258"/>
      <c r="CT9" s="258"/>
      <c r="CU9" s="258"/>
      <c r="CV9" s="258"/>
      <c r="CW9" s="258"/>
      <c r="CX9" s="258">
        <f t="shared" si="8"/>
        <v>0</v>
      </c>
      <c r="CY9" s="258"/>
      <c r="CZ9" s="258"/>
      <c r="DA9" s="258"/>
      <c r="DB9" s="258"/>
      <c r="DC9" s="258"/>
      <c r="DD9" s="258"/>
      <c r="DE9" s="258"/>
      <c r="DF9" s="258"/>
      <c r="DG9" s="258">
        <f t="shared" si="9"/>
        <v>0</v>
      </c>
      <c r="DH9" s="258"/>
      <c r="DI9" s="258"/>
      <c r="DJ9" s="258"/>
      <c r="DK9" s="258"/>
      <c r="DL9" s="258"/>
      <c r="DM9" s="258"/>
      <c r="DN9" s="258"/>
      <c r="DO9" s="258"/>
      <c r="DP9" s="258">
        <f t="shared" si="10"/>
        <v>0</v>
      </c>
      <c r="DQ9" s="258"/>
      <c r="DR9" s="258"/>
      <c r="DS9" s="258"/>
      <c r="DT9" s="258"/>
      <c r="DU9" s="258"/>
      <c r="DV9" s="258"/>
      <c r="DW9" s="258"/>
      <c r="DX9" s="258"/>
      <c r="DY9" s="258">
        <f t="shared" si="11"/>
        <v>0</v>
      </c>
      <c r="DZ9" s="258"/>
      <c r="EA9" s="258"/>
      <c r="EB9" s="258"/>
      <c r="EC9" s="258"/>
      <c r="ED9" s="258"/>
      <c r="EE9" s="258"/>
      <c r="EF9" s="258"/>
      <c r="EG9" s="258"/>
      <c r="EH9" s="258">
        <f t="shared" si="12"/>
        <v>0</v>
      </c>
      <c r="EI9" s="258"/>
      <c r="EJ9" s="258"/>
      <c r="EK9" s="258"/>
      <c r="EL9" s="258"/>
      <c r="EM9" s="258"/>
      <c r="EN9" s="258"/>
      <c r="EO9" s="258"/>
      <c r="EP9" s="258"/>
      <c r="EQ9" s="258">
        <f t="shared" si="13"/>
        <v>0</v>
      </c>
      <c r="ER9" s="258"/>
      <c r="ES9" s="258"/>
      <c r="ET9" s="258"/>
      <c r="EU9" s="258"/>
      <c r="EV9" s="258"/>
      <c r="EW9" s="258"/>
      <c r="EX9" s="258"/>
      <c r="EY9" s="258"/>
      <c r="EZ9" s="258">
        <f t="shared" si="14"/>
        <v>0</v>
      </c>
      <c r="FA9" s="258"/>
      <c r="FB9" s="258"/>
      <c r="FC9" s="258"/>
      <c r="FD9" s="258"/>
      <c r="FE9" s="258"/>
      <c r="FF9" s="258"/>
      <c r="FG9" s="258"/>
      <c r="FH9" s="258"/>
      <c r="FI9" s="258">
        <f t="shared" si="15"/>
        <v>0</v>
      </c>
      <c r="FJ9" s="258"/>
      <c r="FK9" s="258"/>
      <c r="FL9" s="258"/>
      <c r="FM9" s="258"/>
      <c r="FN9" s="258"/>
      <c r="FO9" s="258"/>
      <c r="FP9" s="258"/>
      <c r="FQ9" s="258"/>
      <c r="FR9" s="258">
        <f t="shared" si="16"/>
        <v>0</v>
      </c>
      <c r="FS9" s="258"/>
      <c r="FT9" s="258"/>
      <c r="FU9" s="258"/>
      <c r="FV9" s="258"/>
      <c r="FW9" s="258"/>
      <c r="FX9" s="258"/>
      <c r="FY9" s="258"/>
      <c r="FZ9" s="258"/>
      <c r="GA9" s="258">
        <f t="shared" si="17"/>
        <v>0</v>
      </c>
      <c r="GB9" s="258"/>
      <c r="GC9" s="258"/>
      <c r="GD9" s="258"/>
      <c r="GE9" s="258"/>
      <c r="GF9" s="258"/>
      <c r="GG9" s="258"/>
      <c r="GH9" s="258"/>
      <c r="GI9" s="258"/>
      <c r="GJ9" s="258">
        <f t="shared" si="18"/>
        <v>0</v>
      </c>
      <c r="GK9" s="258"/>
      <c r="GL9" s="258"/>
      <c r="GM9" s="258"/>
      <c r="GN9" s="258"/>
      <c r="GO9" s="258"/>
      <c r="GP9" s="258"/>
      <c r="GQ9" s="258"/>
      <c r="GR9" s="258"/>
      <c r="GS9" s="258">
        <f t="shared" si="19"/>
        <v>0</v>
      </c>
      <c r="GT9" s="258"/>
      <c r="GU9" s="258"/>
      <c r="GV9" s="258"/>
      <c r="GW9" s="258"/>
      <c r="GX9" s="258"/>
      <c r="GY9" s="258"/>
      <c r="GZ9" s="258"/>
      <c r="HA9" s="258"/>
      <c r="HB9" s="258">
        <f t="shared" si="20"/>
        <v>0</v>
      </c>
      <c r="HC9" s="258"/>
      <c r="HD9" s="258"/>
      <c r="HE9" s="258"/>
      <c r="HF9" s="258"/>
      <c r="HG9" s="258"/>
      <c r="HH9" s="258"/>
      <c r="HI9" s="258"/>
      <c r="HJ9" s="258"/>
      <c r="HK9" s="258">
        <f t="shared" si="21"/>
        <v>0</v>
      </c>
      <c r="HL9" s="258"/>
      <c r="HM9" s="258"/>
      <c r="HN9" s="258"/>
      <c r="HO9" s="258"/>
      <c r="HP9" s="258"/>
      <c r="HQ9" s="258"/>
      <c r="HR9" s="258"/>
      <c r="HS9" s="258"/>
      <c r="HT9" s="258">
        <f t="shared" si="22"/>
        <v>0</v>
      </c>
      <c r="HU9" s="258"/>
      <c r="HV9" s="258"/>
      <c r="HW9" s="258"/>
      <c r="HX9" s="258"/>
      <c r="HY9" s="258"/>
      <c r="HZ9" s="258"/>
      <c r="IA9" s="258"/>
      <c r="IB9" s="258"/>
      <c r="IC9" s="258">
        <f t="shared" si="23"/>
        <v>0</v>
      </c>
      <c r="ID9" s="258"/>
      <c r="IE9" s="258"/>
      <c r="IF9" s="258"/>
      <c r="IG9" s="258"/>
      <c r="IH9" s="258"/>
      <c r="II9" s="258"/>
      <c r="IJ9" s="258"/>
      <c r="IK9" s="258"/>
      <c r="IL9" s="258">
        <f t="shared" si="24"/>
        <v>0</v>
      </c>
      <c r="IM9" s="258"/>
      <c r="IN9" s="258"/>
      <c r="IO9" s="258"/>
      <c r="IP9" s="258"/>
      <c r="IQ9" s="258"/>
      <c r="IR9" s="258"/>
      <c r="IS9" s="258"/>
      <c r="IT9" s="258"/>
    </row>
    <row r="10" spans="1:254" x14ac:dyDescent="0.25">
      <c r="A10" s="256" t="str">
        <f>IF('Azioni progetto'!B9&lt;&gt;"",'Azioni progetto'!B9,"")</f>
        <v>-- Seleziona --</v>
      </c>
      <c r="B10" s="256" t="str">
        <f>IF('Azioni progetto'!C9&lt;&gt;"",'Azioni progetto'!C9,"")</f>
        <v/>
      </c>
      <c r="C10" s="256" t="str">
        <f>IF('Azioni progetto'!B9="Divulgazione_altre_aziende",VLOOKUP('Azioni progetto'!D9,MAzioni!$J$3:$K$23,2,FALSE),'Azioni progetto'!D9)</f>
        <v>-- Seleziona --</v>
      </c>
      <c r="D10" s="256" t="str">
        <f>IF('Azioni progetto'!E9&lt;&gt;"",'Azioni progetto'!E9,"")</f>
        <v/>
      </c>
      <c r="E10" s="256"/>
      <c r="F10" s="256" t="str">
        <f>IF('Azioni progetto'!B9="Divulgazione_altre_aziende",VLOOKUP('Azioni progetto'!F9,MAzioni!$J$3:$K$23,2,FALSE),'Azioni progetto'!F9)</f>
        <v>-- Seleziona --</v>
      </c>
      <c r="G10" s="256" t="str">
        <f>IF('Azioni progetto'!G9&lt;&gt;"",'Azioni progetto'!G9,"")</f>
        <v/>
      </c>
      <c r="H10" s="256"/>
      <c r="I10" s="256" t="str">
        <f>IF('Azioni progetto'!B9="Divulgazione_altre_aziende",VLOOKUP('Azioni progetto'!H9,MAzioni!$J$3:$K$23,2,FALSE),'Azioni progetto'!H9)</f>
        <v>-- Seleziona --</v>
      </c>
      <c r="J10" s="256" t="str">
        <f>IF('Azioni progetto'!J9&lt;&gt;"",'Azioni progetto'!J9,"")</f>
        <v/>
      </c>
      <c r="K10" s="256"/>
      <c r="L10" s="251" t="s">
        <v>462</v>
      </c>
      <c r="M10" s="256" t="str">
        <f>IF('Azioni progetto'!I9&lt;&gt;"",'Azioni progetto'!I9,"")</f>
        <v/>
      </c>
      <c r="N10" s="256"/>
      <c r="O10" s="251" t="s">
        <v>462</v>
      </c>
      <c r="P10" s="256"/>
      <c r="Q10" s="256"/>
      <c r="R10" s="251" t="s">
        <v>462</v>
      </c>
      <c r="S10" s="251"/>
      <c r="T10" s="394"/>
      <c r="U10" s="251" t="s">
        <v>462</v>
      </c>
      <c r="V10" s="251"/>
      <c r="W10" s="394"/>
      <c r="X10" s="251" t="s">
        <v>462</v>
      </c>
      <c r="Y10" s="251"/>
      <c r="Z10" s="394"/>
      <c r="AA10" s="251" t="s">
        <v>462</v>
      </c>
      <c r="AB10" s="251"/>
      <c r="AC10" s="394"/>
      <c r="AD10" s="251" t="s">
        <v>462</v>
      </c>
      <c r="AE10" s="251"/>
      <c r="AF10" s="394"/>
      <c r="AG10" s="252" t="str">
        <f>IF('Azioni progetto'!K9&lt;&gt;"",'Azioni progetto'!K9,"")</f>
        <v/>
      </c>
      <c r="AH10" s="252" t="str">
        <f>IF('Azioni progetto'!L9&lt;&gt;"",'Azioni progetto'!L9,"")</f>
        <v/>
      </c>
      <c r="AI10" s="22">
        <f t="shared" si="1"/>
        <v>0</v>
      </c>
      <c r="AJ10" s="257" t="str">
        <f>IF('Azioni progetto'!P9&lt;&gt;"",'Azioni progetto'!P9,"")</f>
        <v>--Seleziona--</v>
      </c>
      <c r="AK10" s="257" t="str">
        <f>IF('Azioni progetto'!Q9&lt;&gt;"",'Azioni progetto'!Q9,"")</f>
        <v>--Seleziona--</v>
      </c>
      <c r="AL10" s="257" t="str">
        <f>IF('Azioni progetto'!R9&lt;&gt;"",'Azioni progetto'!R9,"")</f>
        <v>--Seleziona--</v>
      </c>
      <c r="AM10" s="61" t="s">
        <v>641</v>
      </c>
      <c r="AN10" s="61" t="s">
        <v>641</v>
      </c>
      <c r="AO10" s="61" t="s">
        <v>641</v>
      </c>
      <c r="AP10" s="61" t="s">
        <v>641</v>
      </c>
      <c r="AQ10" s="61" t="s">
        <v>641</v>
      </c>
      <c r="AR10" s="61" t="s">
        <v>641</v>
      </c>
      <c r="AS10" s="61" t="s">
        <v>641</v>
      </c>
      <c r="AT10" s="61" t="s">
        <v>641</v>
      </c>
      <c r="AU10" s="61" t="s">
        <v>641</v>
      </c>
      <c r="AV10" s="61" t="s">
        <v>641</v>
      </c>
      <c r="AW10" s="61" t="s">
        <v>641</v>
      </c>
      <c r="AX10" s="61" t="s">
        <v>641</v>
      </c>
      <c r="AY10" s="61" t="s">
        <v>641</v>
      </c>
      <c r="AZ10" s="61" t="s">
        <v>641</v>
      </c>
      <c r="BA10" s="61" t="s">
        <v>641</v>
      </c>
      <c r="BB10" s="61" t="s">
        <v>641</v>
      </c>
      <c r="BC10" s="61" t="s">
        <v>641</v>
      </c>
      <c r="BD10" s="61" t="s">
        <v>641</v>
      </c>
      <c r="BE10" s="258">
        <f t="shared" si="2"/>
        <v>0</v>
      </c>
      <c r="BF10" s="258">
        <f t="shared" si="3"/>
        <v>0</v>
      </c>
      <c r="BG10" s="258">
        <f t="shared" si="3"/>
        <v>0</v>
      </c>
      <c r="BH10" s="258">
        <f t="shared" si="0"/>
        <v>0</v>
      </c>
      <c r="BI10" s="258">
        <f t="shared" si="0"/>
        <v>0</v>
      </c>
      <c r="BJ10" s="258">
        <f t="shared" si="0"/>
        <v>0</v>
      </c>
      <c r="BK10" s="258">
        <f t="shared" si="0"/>
        <v>0</v>
      </c>
      <c r="BL10" s="258">
        <f t="shared" si="0"/>
        <v>0</v>
      </c>
      <c r="BM10" s="258">
        <f t="shared" si="0"/>
        <v>0</v>
      </c>
      <c r="BN10" s="258">
        <f t="shared" si="4"/>
        <v>0</v>
      </c>
      <c r="BO10" s="258"/>
      <c r="BP10" s="258"/>
      <c r="BQ10" s="258"/>
      <c r="BR10" s="258"/>
      <c r="BS10" s="258"/>
      <c r="BT10" s="258"/>
      <c r="BU10" s="258"/>
      <c r="BV10" s="258"/>
      <c r="BW10" s="258">
        <f t="shared" si="5"/>
        <v>0</v>
      </c>
      <c r="BX10" s="258"/>
      <c r="BY10" s="258"/>
      <c r="BZ10" s="258"/>
      <c r="CA10" s="258"/>
      <c r="CB10" s="258"/>
      <c r="CC10" s="258"/>
      <c r="CD10" s="258"/>
      <c r="CE10" s="258"/>
      <c r="CF10" s="258">
        <f t="shared" si="6"/>
        <v>0</v>
      </c>
      <c r="CG10" s="258"/>
      <c r="CH10" s="258"/>
      <c r="CI10" s="258"/>
      <c r="CJ10" s="258"/>
      <c r="CK10" s="258"/>
      <c r="CL10" s="258"/>
      <c r="CM10" s="258"/>
      <c r="CN10" s="258"/>
      <c r="CO10" s="258">
        <f t="shared" si="7"/>
        <v>0</v>
      </c>
      <c r="CP10" s="258"/>
      <c r="CQ10" s="258"/>
      <c r="CR10" s="258"/>
      <c r="CS10" s="258"/>
      <c r="CT10" s="258"/>
      <c r="CU10" s="258"/>
      <c r="CV10" s="258"/>
      <c r="CW10" s="258"/>
      <c r="CX10" s="258">
        <f t="shared" si="8"/>
        <v>0</v>
      </c>
      <c r="CY10" s="258"/>
      <c r="CZ10" s="258"/>
      <c r="DA10" s="258"/>
      <c r="DB10" s="258"/>
      <c r="DC10" s="258"/>
      <c r="DD10" s="258"/>
      <c r="DE10" s="258"/>
      <c r="DF10" s="258"/>
      <c r="DG10" s="258">
        <f t="shared" si="9"/>
        <v>0</v>
      </c>
      <c r="DH10" s="258"/>
      <c r="DI10" s="258"/>
      <c r="DJ10" s="258"/>
      <c r="DK10" s="258"/>
      <c r="DL10" s="258"/>
      <c r="DM10" s="258"/>
      <c r="DN10" s="258"/>
      <c r="DO10" s="258"/>
      <c r="DP10" s="258">
        <f t="shared" si="10"/>
        <v>0</v>
      </c>
      <c r="DQ10" s="258"/>
      <c r="DR10" s="258"/>
      <c r="DS10" s="258"/>
      <c r="DT10" s="258"/>
      <c r="DU10" s="258"/>
      <c r="DV10" s="258"/>
      <c r="DW10" s="258"/>
      <c r="DX10" s="258"/>
      <c r="DY10" s="258">
        <f t="shared" si="11"/>
        <v>0</v>
      </c>
      <c r="DZ10" s="258"/>
      <c r="EA10" s="258"/>
      <c r="EB10" s="258"/>
      <c r="EC10" s="258"/>
      <c r="ED10" s="258"/>
      <c r="EE10" s="258"/>
      <c r="EF10" s="258"/>
      <c r="EG10" s="258"/>
      <c r="EH10" s="258">
        <f t="shared" si="12"/>
        <v>0</v>
      </c>
      <c r="EI10" s="258"/>
      <c r="EJ10" s="258"/>
      <c r="EK10" s="258"/>
      <c r="EL10" s="258"/>
      <c r="EM10" s="258"/>
      <c r="EN10" s="258"/>
      <c r="EO10" s="258"/>
      <c r="EP10" s="258"/>
      <c r="EQ10" s="258">
        <f t="shared" si="13"/>
        <v>0</v>
      </c>
      <c r="ER10" s="258"/>
      <c r="ES10" s="258"/>
      <c r="ET10" s="258"/>
      <c r="EU10" s="258"/>
      <c r="EV10" s="258"/>
      <c r="EW10" s="258"/>
      <c r="EX10" s="258"/>
      <c r="EY10" s="258"/>
      <c r="EZ10" s="258">
        <f t="shared" si="14"/>
        <v>0</v>
      </c>
      <c r="FA10" s="258"/>
      <c r="FB10" s="258"/>
      <c r="FC10" s="258"/>
      <c r="FD10" s="258"/>
      <c r="FE10" s="258"/>
      <c r="FF10" s="258"/>
      <c r="FG10" s="258"/>
      <c r="FH10" s="258"/>
      <c r="FI10" s="258">
        <f t="shared" si="15"/>
        <v>0</v>
      </c>
      <c r="FJ10" s="258"/>
      <c r="FK10" s="258"/>
      <c r="FL10" s="258"/>
      <c r="FM10" s="258"/>
      <c r="FN10" s="258"/>
      <c r="FO10" s="258"/>
      <c r="FP10" s="258"/>
      <c r="FQ10" s="258"/>
      <c r="FR10" s="258">
        <f t="shared" si="16"/>
        <v>0</v>
      </c>
      <c r="FS10" s="258"/>
      <c r="FT10" s="258"/>
      <c r="FU10" s="258"/>
      <c r="FV10" s="258"/>
      <c r="FW10" s="258"/>
      <c r="FX10" s="258"/>
      <c r="FY10" s="258"/>
      <c r="FZ10" s="258"/>
      <c r="GA10" s="258">
        <f t="shared" si="17"/>
        <v>0</v>
      </c>
      <c r="GB10" s="258"/>
      <c r="GC10" s="258"/>
      <c r="GD10" s="258"/>
      <c r="GE10" s="258"/>
      <c r="GF10" s="258"/>
      <c r="GG10" s="258"/>
      <c r="GH10" s="258"/>
      <c r="GI10" s="258"/>
      <c r="GJ10" s="258">
        <f t="shared" si="18"/>
        <v>0</v>
      </c>
      <c r="GK10" s="258"/>
      <c r="GL10" s="258"/>
      <c r="GM10" s="258"/>
      <c r="GN10" s="258"/>
      <c r="GO10" s="258"/>
      <c r="GP10" s="258"/>
      <c r="GQ10" s="258"/>
      <c r="GR10" s="258"/>
      <c r="GS10" s="258">
        <f t="shared" si="19"/>
        <v>0</v>
      </c>
      <c r="GT10" s="258"/>
      <c r="GU10" s="258"/>
      <c r="GV10" s="258"/>
      <c r="GW10" s="258"/>
      <c r="GX10" s="258"/>
      <c r="GY10" s="258"/>
      <c r="GZ10" s="258"/>
      <c r="HA10" s="258"/>
      <c r="HB10" s="258">
        <f t="shared" si="20"/>
        <v>0</v>
      </c>
      <c r="HC10" s="258"/>
      <c r="HD10" s="258"/>
      <c r="HE10" s="258"/>
      <c r="HF10" s="258"/>
      <c r="HG10" s="258"/>
      <c r="HH10" s="258"/>
      <c r="HI10" s="258"/>
      <c r="HJ10" s="258"/>
      <c r="HK10" s="258">
        <f t="shared" si="21"/>
        <v>0</v>
      </c>
      <c r="HL10" s="258"/>
      <c r="HM10" s="258"/>
      <c r="HN10" s="258"/>
      <c r="HO10" s="258"/>
      <c r="HP10" s="258"/>
      <c r="HQ10" s="258"/>
      <c r="HR10" s="258"/>
      <c r="HS10" s="258"/>
      <c r="HT10" s="258">
        <f t="shared" si="22"/>
        <v>0</v>
      </c>
      <c r="HU10" s="258"/>
      <c r="HV10" s="258"/>
      <c r="HW10" s="258"/>
      <c r="HX10" s="258"/>
      <c r="HY10" s="258"/>
      <c r="HZ10" s="258"/>
      <c r="IA10" s="258"/>
      <c r="IB10" s="258"/>
      <c r="IC10" s="258">
        <f t="shared" si="23"/>
        <v>0</v>
      </c>
      <c r="ID10" s="258"/>
      <c r="IE10" s="258"/>
      <c r="IF10" s="258"/>
      <c r="IG10" s="258"/>
      <c r="IH10" s="258"/>
      <c r="II10" s="258"/>
      <c r="IJ10" s="258"/>
      <c r="IK10" s="258"/>
      <c r="IL10" s="258">
        <f t="shared" si="24"/>
        <v>0</v>
      </c>
      <c r="IM10" s="258"/>
      <c r="IN10" s="258"/>
      <c r="IO10" s="258"/>
      <c r="IP10" s="258"/>
      <c r="IQ10" s="258"/>
      <c r="IR10" s="258"/>
      <c r="IS10" s="258"/>
      <c r="IT10" s="258"/>
    </row>
    <row r="11" spans="1:254" x14ac:dyDescent="0.25">
      <c r="A11" s="256" t="str">
        <f>IF('Azioni progetto'!B10&lt;&gt;"",'Azioni progetto'!B10,"")</f>
        <v>-- Seleziona --</v>
      </c>
      <c r="B11" s="256" t="str">
        <f>IF('Azioni progetto'!C10&lt;&gt;"",'Azioni progetto'!C10,"")</f>
        <v/>
      </c>
      <c r="C11" s="256" t="str">
        <f>IF('Azioni progetto'!B10="Divulgazione_altre_aziende",VLOOKUP('Azioni progetto'!D10,MAzioni!$J$3:$K$23,2,FALSE),'Azioni progetto'!D10)</f>
        <v>-- Seleziona --</v>
      </c>
      <c r="D11" s="256" t="str">
        <f>IF('Azioni progetto'!E10&lt;&gt;"",'Azioni progetto'!E10,"")</f>
        <v/>
      </c>
      <c r="E11" s="256"/>
      <c r="F11" s="256" t="str">
        <f>IF('Azioni progetto'!B10="Divulgazione_altre_aziende",VLOOKUP('Azioni progetto'!F10,MAzioni!$J$3:$K$23,2,FALSE),'Azioni progetto'!F10)</f>
        <v>-- Seleziona --</v>
      </c>
      <c r="G11" s="256" t="str">
        <f>IF('Azioni progetto'!G10&lt;&gt;"",'Azioni progetto'!G10,"")</f>
        <v/>
      </c>
      <c r="H11" s="256"/>
      <c r="I11" s="256" t="str">
        <f>IF('Azioni progetto'!B10="Divulgazione_altre_aziende",VLOOKUP('Azioni progetto'!H10,MAzioni!$J$3:$K$23,2,FALSE),'Azioni progetto'!H10)</f>
        <v>-- Seleziona --</v>
      </c>
      <c r="J11" s="256" t="str">
        <f>IF('Azioni progetto'!J10&lt;&gt;"",'Azioni progetto'!J10,"")</f>
        <v/>
      </c>
      <c r="K11" s="256"/>
      <c r="L11" s="251" t="s">
        <v>462</v>
      </c>
      <c r="M11" s="256" t="str">
        <f>IF('Azioni progetto'!I10&lt;&gt;"",'Azioni progetto'!I10,"")</f>
        <v/>
      </c>
      <c r="N11" s="256"/>
      <c r="O11" s="251" t="s">
        <v>462</v>
      </c>
      <c r="P11" s="256"/>
      <c r="Q11" s="256"/>
      <c r="R11" s="251" t="s">
        <v>462</v>
      </c>
      <c r="S11" s="251"/>
      <c r="T11" s="394"/>
      <c r="U11" s="251" t="s">
        <v>462</v>
      </c>
      <c r="V11" s="251"/>
      <c r="W11" s="394"/>
      <c r="X11" s="251" t="s">
        <v>462</v>
      </c>
      <c r="Y11" s="251"/>
      <c r="Z11" s="394"/>
      <c r="AA11" s="251" t="s">
        <v>462</v>
      </c>
      <c r="AB11" s="251"/>
      <c r="AC11" s="394"/>
      <c r="AD11" s="251" t="s">
        <v>462</v>
      </c>
      <c r="AE11" s="251"/>
      <c r="AF11" s="394"/>
      <c r="AG11" s="252" t="str">
        <f>IF('Azioni progetto'!K10&lt;&gt;"",'Azioni progetto'!K10,"")</f>
        <v/>
      </c>
      <c r="AH11" s="252" t="str">
        <f>IF('Azioni progetto'!L10&lt;&gt;"",'Azioni progetto'!L10,"")</f>
        <v/>
      </c>
      <c r="AI11" s="22">
        <f t="shared" si="1"/>
        <v>0</v>
      </c>
      <c r="AJ11" s="257" t="str">
        <f>IF('Azioni progetto'!P10&lt;&gt;"",'Azioni progetto'!P10,"")</f>
        <v>--Seleziona--</v>
      </c>
      <c r="AK11" s="257" t="str">
        <f>IF('Azioni progetto'!Q10&lt;&gt;"",'Azioni progetto'!Q10,"")</f>
        <v>--Seleziona--</v>
      </c>
      <c r="AL11" s="257" t="str">
        <f>IF('Azioni progetto'!R10&lt;&gt;"",'Azioni progetto'!R10,"")</f>
        <v>--Seleziona--</v>
      </c>
      <c r="AM11" s="61" t="s">
        <v>641</v>
      </c>
      <c r="AN11" s="61" t="s">
        <v>641</v>
      </c>
      <c r="AO11" s="61" t="s">
        <v>641</v>
      </c>
      <c r="AP11" s="61" t="s">
        <v>641</v>
      </c>
      <c r="AQ11" s="61" t="s">
        <v>641</v>
      </c>
      <c r="AR11" s="61" t="s">
        <v>641</v>
      </c>
      <c r="AS11" s="61" t="s">
        <v>641</v>
      </c>
      <c r="AT11" s="61" t="s">
        <v>641</v>
      </c>
      <c r="AU11" s="61" t="s">
        <v>641</v>
      </c>
      <c r="AV11" s="61" t="s">
        <v>641</v>
      </c>
      <c r="AW11" s="61" t="s">
        <v>641</v>
      </c>
      <c r="AX11" s="61" t="s">
        <v>641</v>
      </c>
      <c r="AY11" s="61" t="s">
        <v>641</v>
      </c>
      <c r="AZ11" s="61" t="s">
        <v>641</v>
      </c>
      <c r="BA11" s="61" t="s">
        <v>641</v>
      </c>
      <c r="BB11" s="61" t="s">
        <v>641</v>
      </c>
      <c r="BC11" s="61" t="s">
        <v>641</v>
      </c>
      <c r="BD11" s="61" t="s">
        <v>641</v>
      </c>
      <c r="BE11" s="258">
        <f t="shared" si="2"/>
        <v>0</v>
      </c>
      <c r="BF11" s="258">
        <f t="shared" si="3"/>
        <v>0</v>
      </c>
      <c r="BG11" s="258">
        <f t="shared" si="3"/>
        <v>0</v>
      </c>
      <c r="BH11" s="258">
        <f t="shared" si="0"/>
        <v>0</v>
      </c>
      <c r="BI11" s="258">
        <f t="shared" si="0"/>
        <v>0</v>
      </c>
      <c r="BJ11" s="258">
        <f t="shared" si="0"/>
        <v>0</v>
      </c>
      <c r="BK11" s="258">
        <f t="shared" si="0"/>
        <v>0</v>
      </c>
      <c r="BL11" s="258">
        <f t="shared" si="0"/>
        <v>0</v>
      </c>
      <c r="BM11" s="258">
        <f t="shared" si="0"/>
        <v>0</v>
      </c>
      <c r="BN11" s="258">
        <f t="shared" si="4"/>
        <v>0</v>
      </c>
      <c r="BO11" s="258"/>
      <c r="BP11" s="258"/>
      <c r="BQ11" s="258"/>
      <c r="BR11" s="258"/>
      <c r="BS11" s="258"/>
      <c r="BT11" s="258"/>
      <c r="BU11" s="258"/>
      <c r="BV11" s="258"/>
      <c r="BW11" s="258">
        <f t="shared" si="5"/>
        <v>0</v>
      </c>
      <c r="BX11" s="258"/>
      <c r="BY11" s="258"/>
      <c r="BZ11" s="258"/>
      <c r="CA11" s="258"/>
      <c r="CB11" s="258"/>
      <c r="CC11" s="258"/>
      <c r="CD11" s="258"/>
      <c r="CE11" s="258"/>
      <c r="CF11" s="258">
        <f t="shared" si="6"/>
        <v>0</v>
      </c>
      <c r="CG11" s="258"/>
      <c r="CH11" s="258"/>
      <c r="CI11" s="258"/>
      <c r="CJ11" s="258"/>
      <c r="CK11" s="258"/>
      <c r="CL11" s="258"/>
      <c r="CM11" s="258"/>
      <c r="CN11" s="258"/>
      <c r="CO11" s="258">
        <f t="shared" si="7"/>
        <v>0</v>
      </c>
      <c r="CP11" s="258"/>
      <c r="CQ11" s="258"/>
      <c r="CR11" s="258"/>
      <c r="CS11" s="258"/>
      <c r="CT11" s="258"/>
      <c r="CU11" s="258"/>
      <c r="CV11" s="258"/>
      <c r="CW11" s="258"/>
      <c r="CX11" s="258">
        <f t="shared" si="8"/>
        <v>0</v>
      </c>
      <c r="CY11" s="258"/>
      <c r="CZ11" s="258"/>
      <c r="DA11" s="258"/>
      <c r="DB11" s="258"/>
      <c r="DC11" s="258"/>
      <c r="DD11" s="258"/>
      <c r="DE11" s="258"/>
      <c r="DF11" s="258"/>
      <c r="DG11" s="258">
        <f t="shared" si="9"/>
        <v>0</v>
      </c>
      <c r="DH11" s="258"/>
      <c r="DI11" s="258"/>
      <c r="DJ11" s="258"/>
      <c r="DK11" s="258"/>
      <c r="DL11" s="258"/>
      <c r="DM11" s="258"/>
      <c r="DN11" s="258"/>
      <c r="DO11" s="258"/>
      <c r="DP11" s="258">
        <f t="shared" si="10"/>
        <v>0</v>
      </c>
      <c r="DQ11" s="258"/>
      <c r="DR11" s="258"/>
      <c r="DS11" s="258"/>
      <c r="DT11" s="258"/>
      <c r="DU11" s="258"/>
      <c r="DV11" s="258"/>
      <c r="DW11" s="258"/>
      <c r="DX11" s="258"/>
      <c r="DY11" s="258">
        <f t="shared" si="11"/>
        <v>0</v>
      </c>
      <c r="DZ11" s="258"/>
      <c r="EA11" s="258"/>
      <c r="EB11" s="258"/>
      <c r="EC11" s="258"/>
      <c r="ED11" s="258"/>
      <c r="EE11" s="258"/>
      <c r="EF11" s="258"/>
      <c r="EG11" s="258"/>
      <c r="EH11" s="258">
        <f t="shared" si="12"/>
        <v>0</v>
      </c>
      <c r="EI11" s="258"/>
      <c r="EJ11" s="258"/>
      <c r="EK11" s="258"/>
      <c r="EL11" s="258"/>
      <c r="EM11" s="258"/>
      <c r="EN11" s="258"/>
      <c r="EO11" s="258"/>
      <c r="EP11" s="258"/>
      <c r="EQ11" s="258">
        <f t="shared" si="13"/>
        <v>0</v>
      </c>
      <c r="ER11" s="258"/>
      <c r="ES11" s="258"/>
      <c r="ET11" s="258"/>
      <c r="EU11" s="258"/>
      <c r="EV11" s="258"/>
      <c r="EW11" s="258"/>
      <c r="EX11" s="258"/>
      <c r="EY11" s="258"/>
      <c r="EZ11" s="258">
        <f t="shared" si="14"/>
        <v>0</v>
      </c>
      <c r="FA11" s="258"/>
      <c r="FB11" s="258"/>
      <c r="FC11" s="258"/>
      <c r="FD11" s="258"/>
      <c r="FE11" s="258"/>
      <c r="FF11" s="258"/>
      <c r="FG11" s="258"/>
      <c r="FH11" s="258"/>
      <c r="FI11" s="258">
        <f t="shared" si="15"/>
        <v>0</v>
      </c>
      <c r="FJ11" s="258"/>
      <c r="FK11" s="258"/>
      <c r="FL11" s="258"/>
      <c r="FM11" s="258"/>
      <c r="FN11" s="258"/>
      <c r="FO11" s="258"/>
      <c r="FP11" s="258"/>
      <c r="FQ11" s="258"/>
      <c r="FR11" s="258">
        <f t="shared" si="16"/>
        <v>0</v>
      </c>
      <c r="FS11" s="258"/>
      <c r="FT11" s="258"/>
      <c r="FU11" s="258"/>
      <c r="FV11" s="258"/>
      <c r="FW11" s="258"/>
      <c r="FX11" s="258"/>
      <c r="FY11" s="258"/>
      <c r="FZ11" s="258"/>
      <c r="GA11" s="258">
        <f t="shared" si="17"/>
        <v>0</v>
      </c>
      <c r="GB11" s="258"/>
      <c r="GC11" s="258"/>
      <c r="GD11" s="258"/>
      <c r="GE11" s="258"/>
      <c r="GF11" s="258"/>
      <c r="GG11" s="258"/>
      <c r="GH11" s="258"/>
      <c r="GI11" s="258"/>
      <c r="GJ11" s="258">
        <f t="shared" si="18"/>
        <v>0</v>
      </c>
      <c r="GK11" s="258"/>
      <c r="GL11" s="258"/>
      <c r="GM11" s="258"/>
      <c r="GN11" s="258"/>
      <c r="GO11" s="258"/>
      <c r="GP11" s="258"/>
      <c r="GQ11" s="258"/>
      <c r="GR11" s="258"/>
      <c r="GS11" s="258">
        <f t="shared" si="19"/>
        <v>0</v>
      </c>
      <c r="GT11" s="258"/>
      <c r="GU11" s="258"/>
      <c r="GV11" s="258"/>
      <c r="GW11" s="258"/>
      <c r="GX11" s="258"/>
      <c r="GY11" s="258"/>
      <c r="GZ11" s="258"/>
      <c r="HA11" s="258"/>
      <c r="HB11" s="258">
        <f t="shared" si="20"/>
        <v>0</v>
      </c>
      <c r="HC11" s="258"/>
      <c r="HD11" s="258"/>
      <c r="HE11" s="258"/>
      <c r="HF11" s="258"/>
      <c r="HG11" s="258"/>
      <c r="HH11" s="258"/>
      <c r="HI11" s="258"/>
      <c r="HJ11" s="258"/>
      <c r="HK11" s="258">
        <f t="shared" si="21"/>
        <v>0</v>
      </c>
      <c r="HL11" s="258"/>
      <c r="HM11" s="258"/>
      <c r="HN11" s="258"/>
      <c r="HO11" s="258"/>
      <c r="HP11" s="258"/>
      <c r="HQ11" s="258"/>
      <c r="HR11" s="258"/>
      <c r="HS11" s="258"/>
      <c r="HT11" s="258">
        <f t="shared" si="22"/>
        <v>0</v>
      </c>
      <c r="HU11" s="258"/>
      <c r="HV11" s="258"/>
      <c r="HW11" s="258"/>
      <c r="HX11" s="258"/>
      <c r="HY11" s="258"/>
      <c r="HZ11" s="258"/>
      <c r="IA11" s="258"/>
      <c r="IB11" s="258"/>
      <c r="IC11" s="258">
        <f t="shared" si="23"/>
        <v>0</v>
      </c>
      <c r="ID11" s="258"/>
      <c r="IE11" s="258"/>
      <c r="IF11" s="258"/>
      <c r="IG11" s="258"/>
      <c r="IH11" s="258"/>
      <c r="II11" s="258"/>
      <c r="IJ11" s="258"/>
      <c r="IK11" s="258"/>
      <c r="IL11" s="258">
        <f t="shared" si="24"/>
        <v>0</v>
      </c>
      <c r="IM11" s="258"/>
      <c r="IN11" s="258"/>
      <c r="IO11" s="258"/>
      <c r="IP11" s="258"/>
      <c r="IQ11" s="258"/>
      <c r="IR11" s="258"/>
      <c r="IS11" s="258"/>
      <c r="IT11" s="258"/>
    </row>
    <row r="12" spans="1:254" x14ac:dyDescent="0.25">
      <c r="A12" s="256" t="str">
        <f>IF('Azioni progetto'!B11&lt;&gt;"",'Azioni progetto'!B11,"")</f>
        <v>-- Seleziona --</v>
      </c>
      <c r="B12" s="256" t="str">
        <f>IF('Azioni progetto'!C11&lt;&gt;"",'Azioni progetto'!C11,"")</f>
        <v/>
      </c>
      <c r="C12" s="256" t="str">
        <f>IF('Azioni progetto'!B11="Divulgazione_altre_aziende",VLOOKUP('Azioni progetto'!D11,MAzioni!$J$3:$K$23,2,FALSE),'Azioni progetto'!D11)</f>
        <v>-- Seleziona --</v>
      </c>
      <c r="D12" s="256" t="str">
        <f>IF('Azioni progetto'!E11&lt;&gt;"",'Azioni progetto'!E11,"")</f>
        <v/>
      </c>
      <c r="E12" s="256"/>
      <c r="F12" s="256" t="str">
        <f>IF('Azioni progetto'!B11="Divulgazione_altre_aziende",VLOOKUP('Azioni progetto'!F11,MAzioni!$J$3:$K$23,2,FALSE),'Azioni progetto'!F11)</f>
        <v>-- Seleziona --</v>
      </c>
      <c r="G12" s="256" t="str">
        <f>IF('Azioni progetto'!G11&lt;&gt;"",'Azioni progetto'!G11,"")</f>
        <v/>
      </c>
      <c r="H12" s="256"/>
      <c r="I12" s="256" t="str">
        <f>IF('Azioni progetto'!B11="Divulgazione_altre_aziende",VLOOKUP('Azioni progetto'!H11,MAzioni!$J$3:$K$23,2,FALSE),'Azioni progetto'!H11)</f>
        <v>-- Seleziona --</v>
      </c>
      <c r="J12" s="256" t="str">
        <f>IF('Azioni progetto'!J11&lt;&gt;"",'Azioni progetto'!J11,"")</f>
        <v/>
      </c>
      <c r="K12" s="256"/>
      <c r="L12" s="251" t="s">
        <v>462</v>
      </c>
      <c r="M12" s="256" t="str">
        <f>IF('Azioni progetto'!I11&lt;&gt;"",'Azioni progetto'!I11,"")</f>
        <v/>
      </c>
      <c r="N12" s="256"/>
      <c r="O12" s="251" t="s">
        <v>462</v>
      </c>
      <c r="P12" s="256"/>
      <c r="Q12" s="256"/>
      <c r="R12" s="251" t="s">
        <v>462</v>
      </c>
      <c r="S12" s="251"/>
      <c r="T12" s="394"/>
      <c r="U12" s="251" t="s">
        <v>462</v>
      </c>
      <c r="V12" s="251"/>
      <c r="W12" s="394"/>
      <c r="X12" s="251" t="s">
        <v>462</v>
      </c>
      <c r="Y12" s="251"/>
      <c r="Z12" s="394"/>
      <c r="AA12" s="251" t="s">
        <v>462</v>
      </c>
      <c r="AB12" s="251"/>
      <c r="AC12" s="394"/>
      <c r="AD12" s="251" t="s">
        <v>462</v>
      </c>
      <c r="AE12" s="251"/>
      <c r="AF12" s="394"/>
      <c r="AG12" s="252" t="str">
        <f>IF('Azioni progetto'!K11&lt;&gt;"",'Azioni progetto'!K11,"")</f>
        <v/>
      </c>
      <c r="AH12" s="252" t="str">
        <f>IF('Azioni progetto'!L11&lt;&gt;"",'Azioni progetto'!L11,"")</f>
        <v/>
      </c>
      <c r="AI12" s="22">
        <f t="shared" si="1"/>
        <v>0</v>
      </c>
      <c r="AJ12" s="257" t="str">
        <f>IF('Azioni progetto'!P11&lt;&gt;"",'Azioni progetto'!P11,"")</f>
        <v>--Seleziona--</v>
      </c>
      <c r="AK12" s="257" t="str">
        <f>IF('Azioni progetto'!Q11&lt;&gt;"",'Azioni progetto'!Q11,"")</f>
        <v>--Seleziona--</v>
      </c>
      <c r="AL12" s="257" t="str">
        <f>IF('Azioni progetto'!R11&lt;&gt;"",'Azioni progetto'!R11,"")</f>
        <v>--Seleziona--</v>
      </c>
      <c r="AM12" s="61" t="s">
        <v>641</v>
      </c>
      <c r="AN12" s="61" t="s">
        <v>641</v>
      </c>
      <c r="AO12" s="61" t="s">
        <v>641</v>
      </c>
      <c r="AP12" s="61" t="s">
        <v>641</v>
      </c>
      <c r="AQ12" s="61" t="s">
        <v>641</v>
      </c>
      <c r="AR12" s="61" t="s">
        <v>641</v>
      </c>
      <c r="AS12" s="61" t="s">
        <v>641</v>
      </c>
      <c r="AT12" s="61" t="s">
        <v>641</v>
      </c>
      <c r="AU12" s="61" t="s">
        <v>641</v>
      </c>
      <c r="AV12" s="61" t="s">
        <v>641</v>
      </c>
      <c r="AW12" s="61" t="s">
        <v>641</v>
      </c>
      <c r="AX12" s="61" t="s">
        <v>641</v>
      </c>
      <c r="AY12" s="61" t="s">
        <v>641</v>
      </c>
      <c r="AZ12" s="61" t="s">
        <v>641</v>
      </c>
      <c r="BA12" s="61" t="s">
        <v>641</v>
      </c>
      <c r="BB12" s="61" t="s">
        <v>641</v>
      </c>
      <c r="BC12" s="61" t="s">
        <v>641</v>
      </c>
      <c r="BD12" s="61" t="s">
        <v>641</v>
      </c>
      <c r="BE12" s="258">
        <f t="shared" si="2"/>
        <v>0</v>
      </c>
      <c r="BF12" s="258">
        <f t="shared" si="3"/>
        <v>0</v>
      </c>
      <c r="BG12" s="258">
        <f t="shared" si="3"/>
        <v>0</v>
      </c>
      <c r="BH12" s="258">
        <f t="shared" si="0"/>
        <v>0</v>
      </c>
      <c r="BI12" s="258">
        <f t="shared" si="0"/>
        <v>0</v>
      </c>
      <c r="BJ12" s="258">
        <f t="shared" si="0"/>
        <v>0</v>
      </c>
      <c r="BK12" s="258">
        <f t="shared" si="0"/>
        <v>0</v>
      </c>
      <c r="BL12" s="258">
        <f t="shared" si="0"/>
        <v>0</v>
      </c>
      <c r="BM12" s="258">
        <f t="shared" si="0"/>
        <v>0</v>
      </c>
      <c r="BN12" s="258">
        <f t="shared" si="4"/>
        <v>0</v>
      </c>
      <c r="BO12" s="258"/>
      <c r="BP12" s="258"/>
      <c r="BQ12" s="258"/>
      <c r="BR12" s="258"/>
      <c r="BS12" s="258"/>
      <c r="BT12" s="258"/>
      <c r="BU12" s="258"/>
      <c r="BV12" s="258"/>
      <c r="BW12" s="258">
        <f t="shared" si="5"/>
        <v>0</v>
      </c>
      <c r="BX12" s="258"/>
      <c r="BY12" s="258"/>
      <c r="BZ12" s="258"/>
      <c r="CA12" s="258"/>
      <c r="CB12" s="258"/>
      <c r="CC12" s="258"/>
      <c r="CD12" s="258"/>
      <c r="CE12" s="258"/>
      <c r="CF12" s="258">
        <f t="shared" si="6"/>
        <v>0</v>
      </c>
      <c r="CG12" s="258"/>
      <c r="CH12" s="258"/>
      <c r="CI12" s="258"/>
      <c r="CJ12" s="258"/>
      <c r="CK12" s="258"/>
      <c r="CL12" s="258"/>
      <c r="CM12" s="258"/>
      <c r="CN12" s="258"/>
      <c r="CO12" s="258">
        <f t="shared" si="7"/>
        <v>0</v>
      </c>
      <c r="CP12" s="258"/>
      <c r="CQ12" s="258"/>
      <c r="CR12" s="258"/>
      <c r="CS12" s="258"/>
      <c r="CT12" s="258"/>
      <c r="CU12" s="258"/>
      <c r="CV12" s="258"/>
      <c r="CW12" s="258"/>
      <c r="CX12" s="258">
        <f t="shared" si="8"/>
        <v>0</v>
      </c>
      <c r="CY12" s="258"/>
      <c r="CZ12" s="258"/>
      <c r="DA12" s="258"/>
      <c r="DB12" s="258"/>
      <c r="DC12" s="258"/>
      <c r="DD12" s="258"/>
      <c r="DE12" s="258"/>
      <c r="DF12" s="258"/>
      <c r="DG12" s="258">
        <f t="shared" si="9"/>
        <v>0</v>
      </c>
      <c r="DH12" s="258"/>
      <c r="DI12" s="258"/>
      <c r="DJ12" s="258"/>
      <c r="DK12" s="258"/>
      <c r="DL12" s="258"/>
      <c r="DM12" s="258"/>
      <c r="DN12" s="258"/>
      <c r="DO12" s="258"/>
      <c r="DP12" s="258">
        <f t="shared" si="10"/>
        <v>0</v>
      </c>
      <c r="DQ12" s="258"/>
      <c r="DR12" s="258"/>
      <c r="DS12" s="258"/>
      <c r="DT12" s="258"/>
      <c r="DU12" s="258"/>
      <c r="DV12" s="258"/>
      <c r="DW12" s="258"/>
      <c r="DX12" s="258"/>
      <c r="DY12" s="258">
        <f t="shared" si="11"/>
        <v>0</v>
      </c>
      <c r="DZ12" s="258"/>
      <c r="EA12" s="258"/>
      <c r="EB12" s="258"/>
      <c r="EC12" s="258"/>
      <c r="ED12" s="258"/>
      <c r="EE12" s="258"/>
      <c r="EF12" s="258"/>
      <c r="EG12" s="258"/>
      <c r="EH12" s="258">
        <f t="shared" si="12"/>
        <v>0</v>
      </c>
      <c r="EI12" s="258"/>
      <c r="EJ12" s="258"/>
      <c r="EK12" s="258"/>
      <c r="EL12" s="258"/>
      <c r="EM12" s="258"/>
      <c r="EN12" s="258"/>
      <c r="EO12" s="258"/>
      <c r="EP12" s="258"/>
      <c r="EQ12" s="258">
        <f t="shared" si="13"/>
        <v>0</v>
      </c>
      <c r="ER12" s="258"/>
      <c r="ES12" s="258"/>
      <c r="ET12" s="258"/>
      <c r="EU12" s="258"/>
      <c r="EV12" s="258"/>
      <c r="EW12" s="258"/>
      <c r="EX12" s="258"/>
      <c r="EY12" s="258"/>
      <c r="EZ12" s="258">
        <f t="shared" si="14"/>
        <v>0</v>
      </c>
      <c r="FA12" s="258"/>
      <c r="FB12" s="258"/>
      <c r="FC12" s="258"/>
      <c r="FD12" s="258"/>
      <c r="FE12" s="258"/>
      <c r="FF12" s="258"/>
      <c r="FG12" s="258"/>
      <c r="FH12" s="258"/>
      <c r="FI12" s="258">
        <f t="shared" si="15"/>
        <v>0</v>
      </c>
      <c r="FJ12" s="258"/>
      <c r="FK12" s="258"/>
      <c r="FL12" s="258"/>
      <c r="FM12" s="258"/>
      <c r="FN12" s="258"/>
      <c r="FO12" s="258"/>
      <c r="FP12" s="258"/>
      <c r="FQ12" s="258"/>
      <c r="FR12" s="258">
        <f t="shared" si="16"/>
        <v>0</v>
      </c>
      <c r="FS12" s="258"/>
      <c r="FT12" s="258"/>
      <c r="FU12" s="258"/>
      <c r="FV12" s="258"/>
      <c r="FW12" s="258"/>
      <c r="FX12" s="258"/>
      <c r="FY12" s="258"/>
      <c r="FZ12" s="258"/>
      <c r="GA12" s="258">
        <f t="shared" si="17"/>
        <v>0</v>
      </c>
      <c r="GB12" s="258"/>
      <c r="GC12" s="258"/>
      <c r="GD12" s="258"/>
      <c r="GE12" s="258"/>
      <c r="GF12" s="258"/>
      <c r="GG12" s="258"/>
      <c r="GH12" s="258"/>
      <c r="GI12" s="258"/>
      <c r="GJ12" s="258">
        <f t="shared" si="18"/>
        <v>0</v>
      </c>
      <c r="GK12" s="258"/>
      <c r="GL12" s="258"/>
      <c r="GM12" s="258"/>
      <c r="GN12" s="258"/>
      <c r="GO12" s="258"/>
      <c r="GP12" s="258"/>
      <c r="GQ12" s="258"/>
      <c r="GR12" s="258"/>
      <c r="GS12" s="258">
        <f t="shared" si="19"/>
        <v>0</v>
      </c>
      <c r="GT12" s="258"/>
      <c r="GU12" s="258"/>
      <c r="GV12" s="258"/>
      <c r="GW12" s="258"/>
      <c r="GX12" s="258"/>
      <c r="GY12" s="258"/>
      <c r="GZ12" s="258"/>
      <c r="HA12" s="258"/>
      <c r="HB12" s="258">
        <f t="shared" si="20"/>
        <v>0</v>
      </c>
      <c r="HC12" s="258"/>
      <c r="HD12" s="258"/>
      <c r="HE12" s="258"/>
      <c r="HF12" s="258"/>
      <c r="HG12" s="258"/>
      <c r="HH12" s="258"/>
      <c r="HI12" s="258"/>
      <c r="HJ12" s="258"/>
      <c r="HK12" s="258">
        <f t="shared" si="21"/>
        <v>0</v>
      </c>
      <c r="HL12" s="258"/>
      <c r="HM12" s="258"/>
      <c r="HN12" s="258"/>
      <c r="HO12" s="258"/>
      <c r="HP12" s="258"/>
      <c r="HQ12" s="258"/>
      <c r="HR12" s="258"/>
      <c r="HS12" s="258"/>
      <c r="HT12" s="258">
        <f t="shared" si="22"/>
        <v>0</v>
      </c>
      <c r="HU12" s="258"/>
      <c r="HV12" s="258"/>
      <c r="HW12" s="258"/>
      <c r="HX12" s="258"/>
      <c r="HY12" s="258"/>
      <c r="HZ12" s="258"/>
      <c r="IA12" s="258"/>
      <c r="IB12" s="258"/>
      <c r="IC12" s="258">
        <f t="shared" si="23"/>
        <v>0</v>
      </c>
      <c r="ID12" s="258"/>
      <c r="IE12" s="258"/>
      <c r="IF12" s="258"/>
      <c r="IG12" s="258"/>
      <c r="IH12" s="258"/>
      <c r="II12" s="258"/>
      <c r="IJ12" s="258"/>
      <c r="IK12" s="258"/>
      <c r="IL12" s="258">
        <f t="shared" si="24"/>
        <v>0</v>
      </c>
      <c r="IM12" s="258"/>
      <c r="IN12" s="258"/>
      <c r="IO12" s="258"/>
      <c r="IP12" s="258"/>
      <c r="IQ12" s="258"/>
      <c r="IR12" s="258"/>
      <c r="IS12" s="258"/>
      <c r="IT12" s="258"/>
    </row>
    <row r="13" spans="1:254" x14ac:dyDescent="0.25">
      <c r="A13" s="256" t="str">
        <f>IF('Azioni progetto'!B12&lt;&gt;"",'Azioni progetto'!B12,"")</f>
        <v>-- Seleziona --</v>
      </c>
      <c r="B13" s="256" t="str">
        <f>IF('Azioni progetto'!C12&lt;&gt;"",'Azioni progetto'!C12,"")</f>
        <v/>
      </c>
      <c r="C13" s="256" t="str">
        <f>IF('Azioni progetto'!B12="Divulgazione_altre_aziende",VLOOKUP('Azioni progetto'!D12,MAzioni!$J$3:$K$23,2,FALSE),'Azioni progetto'!D12)</f>
        <v>-- Seleziona --</v>
      </c>
      <c r="D13" s="256" t="str">
        <f>IF('Azioni progetto'!E12&lt;&gt;"",'Azioni progetto'!E12,"")</f>
        <v/>
      </c>
      <c r="E13" s="256"/>
      <c r="F13" s="256" t="str">
        <f>IF('Azioni progetto'!B12="Divulgazione_altre_aziende",VLOOKUP('Azioni progetto'!F12,MAzioni!$J$3:$K$23,2,FALSE),'Azioni progetto'!F12)</f>
        <v>-- Seleziona --</v>
      </c>
      <c r="G13" s="256" t="str">
        <f>IF('Azioni progetto'!G12&lt;&gt;"",'Azioni progetto'!G12,"")</f>
        <v/>
      </c>
      <c r="H13" s="256"/>
      <c r="I13" s="256" t="str">
        <f>IF('Azioni progetto'!B12="Divulgazione_altre_aziende",VLOOKUP('Azioni progetto'!H12,MAzioni!$J$3:$K$23,2,FALSE),'Azioni progetto'!H12)</f>
        <v>-- Seleziona --</v>
      </c>
      <c r="J13" s="256" t="str">
        <f>IF('Azioni progetto'!J12&lt;&gt;"",'Azioni progetto'!J12,"")</f>
        <v/>
      </c>
      <c r="K13" s="256"/>
      <c r="L13" s="251" t="s">
        <v>462</v>
      </c>
      <c r="M13" s="256" t="str">
        <f>IF('Azioni progetto'!I12&lt;&gt;"",'Azioni progetto'!I12,"")</f>
        <v/>
      </c>
      <c r="N13" s="256"/>
      <c r="O13" s="251" t="s">
        <v>462</v>
      </c>
      <c r="P13" s="256"/>
      <c r="Q13" s="256"/>
      <c r="R13" s="251" t="s">
        <v>462</v>
      </c>
      <c r="S13" s="251"/>
      <c r="T13" s="394"/>
      <c r="U13" s="251" t="s">
        <v>462</v>
      </c>
      <c r="V13" s="251"/>
      <c r="W13" s="394"/>
      <c r="X13" s="251" t="s">
        <v>462</v>
      </c>
      <c r="Y13" s="251"/>
      <c r="Z13" s="394"/>
      <c r="AA13" s="251" t="s">
        <v>462</v>
      </c>
      <c r="AB13" s="251"/>
      <c r="AC13" s="394"/>
      <c r="AD13" s="251" t="s">
        <v>462</v>
      </c>
      <c r="AE13" s="251"/>
      <c r="AF13" s="394"/>
      <c r="AG13" s="252" t="str">
        <f>IF('Azioni progetto'!K12&lt;&gt;"",'Azioni progetto'!K12,"")</f>
        <v/>
      </c>
      <c r="AH13" s="252" t="str">
        <f>IF('Azioni progetto'!L12&lt;&gt;"",'Azioni progetto'!L12,"")</f>
        <v/>
      </c>
      <c r="AI13" s="22">
        <f t="shared" si="1"/>
        <v>0</v>
      </c>
      <c r="AJ13" s="257" t="str">
        <f>IF('Azioni progetto'!P12&lt;&gt;"",'Azioni progetto'!P12,"")</f>
        <v>--Seleziona--</v>
      </c>
      <c r="AK13" s="257" t="str">
        <f>IF('Azioni progetto'!Q12&lt;&gt;"",'Azioni progetto'!Q12,"")</f>
        <v>--Seleziona--</v>
      </c>
      <c r="AL13" s="257" t="str">
        <f>IF('Azioni progetto'!R12&lt;&gt;"",'Azioni progetto'!R12,"")</f>
        <v>--Seleziona--</v>
      </c>
      <c r="AM13" s="61" t="s">
        <v>641</v>
      </c>
      <c r="AN13" s="61" t="s">
        <v>641</v>
      </c>
      <c r="AO13" s="61" t="s">
        <v>641</v>
      </c>
      <c r="AP13" s="61" t="s">
        <v>641</v>
      </c>
      <c r="AQ13" s="61" t="s">
        <v>641</v>
      </c>
      <c r="AR13" s="61" t="s">
        <v>641</v>
      </c>
      <c r="AS13" s="61" t="s">
        <v>641</v>
      </c>
      <c r="AT13" s="61" t="s">
        <v>641</v>
      </c>
      <c r="AU13" s="61" t="s">
        <v>641</v>
      </c>
      <c r="AV13" s="61" t="s">
        <v>641</v>
      </c>
      <c r="AW13" s="61" t="s">
        <v>641</v>
      </c>
      <c r="AX13" s="61" t="s">
        <v>641</v>
      </c>
      <c r="AY13" s="61" t="s">
        <v>641</v>
      </c>
      <c r="AZ13" s="61" t="s">
        <v>641</v>
      </c>
      <c r="BA13" s="61" t="s">
        <v>641</v>
      </c>
      <c r="BB13" s="61" t="s">
        <v>641</v>
      </c>
      <c r="BC13" s="61" t="s">
        <v>641</v>
      </c>
      <c r="BD13" s="61" t="s">
        <v>641</v>
      </c>
      <c r="BE13" s="258">
        <f t="shared" si="2"/>
        <v>0</v>
      </c>
      <c r="BF13" s="258">
        <f t="shared" si="3"/>
        <v>0</v>
      </c>
      <c r="BG13" s="258">
        <f t="shared" si="3"/>
        <v>0</v>
      </c>
      <c r="BH13" s="258">
        <f t="shared" si="0"/>
        <v>0</v>
      </c>
      <c r="BI13" s="258">
        <f t="shared" si="0"/>
        <v>0</v>
      </c>
      <c r="BJ13" s="258">
        <f t="shared" si="0"/>
        <v>0</v>
      </c>
      <c r="BK13" s="258">
        <f t="shared" si="0"/>
        <v>0</v>
      </c>
      <c r="BL13" s="258">
        <f t="shared" si="0"/>
        <v>0</v>
      </c>
      <c r="BM13" s="258">
        <f t="shared" si="0"/>
        <v>0</v>
      </c>
      <c r="BN13" s="258">
        <f t="shared" si="4"/>
        <v>0</v>
      </c>
      <c r="BO13" s="258"/>
      <c r="BP13" s="258"/>
      <c r="BQ13" s="258"/>
      <c r="BR13" s="258"/>
      <c r="BS13" s="258"/>
      <c r="BT13" s="258"/>
      <c r="BU13" s="258"/>
      <c r="BV13" s="258"/>
      <c r="BW13" s="258">
        <f t="shared" si="5"/>
        <v>0</v>
      </c>
      <c r="BX13" s="258"/>
      <c r="BY13" s="258"/>
      <c r="BZ13" s="258"/>
      <c r="CA13" s="258"/>
      <c r="CB13" s="258"/>
      <c r="CC13" s="258"/>
      <c r="CD13" s="258"/>
      <c r="CE13" s="258"/>
      <c r="CF13" s="258">
        <f t="shared" si="6"/>
        <v>0</v>
      </c>
      <c r="CG13" s="258"/>
      <c r="CH13" s="258"/>
      <c r="CI13" s="258"/>
      <c r="CJ13" s="258"/>
      <c r="CK13" s="258"/>
      <c r="CL13" s="258"/>
      <c r="CM13" s="258"/>
      <c r="CN13" s="258"/>
      <c r="CO13" s="258">
        <f t="shared" si="7"/>
        <v>0</v>
      </c>
      <c r="CP13" s="258"/>
      <c r="CQ13" s="258"/>
      <c r="CR13" s="258"/>
      <c r="CS13" s="258"/>
      <c r="CT13" s="258"/>
      <c r="CU13" s="258"/>
      <c r="CV13" s="258"/>
      <c r="CW13" s="258"/>
      <c r="CX13" s="258">
        <f t="shared" si="8"/>
        <v>0</v>
      </c>
      <c r="CY13" s="258"/>
      <c r="CZ13" s="258"/>
      <c r="DA13" s="258"/>
      <c r="DB13" s="258"/>
      <c r="DC13" s="258"/>
      <c r="DD13" s="258"/>
      <c r="DE13" s="258"/>
      <c r="DF13" s="258"/>
      <c r="DG13" s="258">
        <f t="shared" si="9"/>
        <v>0</v>
      </c>
      <c r="DH13" s="258"/>
      <c r="DI13" s="258"/>
      <c r="DJ13" s="258"/>
      <c r="DK13" s="258"/>
      <c r="DL13" s="258"/>
      <c r="DM13" s="258"/>
      <c r="DN13" s="258"/>
      <c r="DO13" s="258"/>
      <c r="DP13" s="258">
        <f t="shared" si="10"/>
        <v>0</v>
      </c>
      <c r="DQ13" s="258"/>
      <c r="DR13" s="258"/>
      <c r="DS13" s="258"/>
      <c r="DT13" s="258"/>
      <c r="DU13" s="258"/>
      <c r="DV13" s="258"/>
      <c r="DW13" s="258"/>
      <c r="DX13" s="258"/>
      <c r="DY13" s="258">
        <f t="shared" si="11"/>
        <v>0</v>
      </c>
      <c r="DZ13" s="258"/>
      <c r="EA13" s="258"/>
      <c r="EB13" s="258"/>
      <c r="EC13" s="258"/>
      <c r="ED13" s="258"/>
      <c r="EE13" s="258"/>
      <c r="EF13" s="258"/>
      <c r="EG13" s="258"/>
      <c r="EH13" s="258">
        <f t="shared" si="12"/>
        <v>0</v>
      </c>
      <c r="EI13" s="258"/>
      <c r="EJ13" s="258"/>
      <c r="EK13" s="258"/>
      <c r="EL13" s="258"/>
      <c r="EM13" s="258"/>
      <c r="EN13" s="258"/>
      <c r="EO13" s="258"/>
      <c r="EP13" s="258"/>
      <c r="EQ13" s="258">
        <f t="shared" si="13"/>
        <v>0</v>
      </c>
      <c r="ER13" s="258"/>
      <c r="ES13" s="258"/>
      <c r="ET13" s="258"/>
      <c r="EU13" s="258"/>
      <c r="EV13" s="258"/>
      <c r="EW13" s="258"/>
      <c r="EX13" s="258"/>
      <c r="EY13" s="258"/>
      <c r="EZ13" s="258">
        <f t="shared" si="14"/>
        <v>0</v>
      </c>
      <c r="FA13" s="258"/>
      <c r="FB13" s="258"/>
      <c r="FC13" s="258"/>
      <c r="FD13" s="258"/>
      <c r="FE13" s="258"/>
      <c r="FF13" s="258"/>
      <c r="FG13" s="258"/>
      <c r="FH13" s="258"/>
      <c r="FI13" s="258">
        <f t="shared" si="15"/>
        <v>0</v>
      </c>
      <c r="FJ13" s="258"/>
      <c r="FK13" s="258"/>
      <c r="FL13" s="258"/>
      <c r="FM13" s="258"/>
      <c r="FN13" s="258"/>
      <c r="FO13" s="258"/>
      <c r="FP13" s="258"/>
      <c r="FQ13" s="258"/>
      <c r="FR13" s="258">
        <f t="shared" si="16"/>
        <v>0</v>
      </c>
      <c r="FS13" s="258"/>
      <c r="FT13" s="258"/>
      <c r="FU13" s="258"/>
      <c r="FV13" s="258"/>
      <c r="FW13" s="258"/>
      <c r="FX13" s="258"/>
      <c r="FY13" s="258"/>
      <c r="FZ13" s="258"/>
      <c r="GA13" s="258">
        <f t="shared" si="17"/>
        <v>0</v>
      </c>
      <c r="GB13" s="258"/>
      <c r="GC13" s="258"/>
      <c r="GD13" s="258"/>
      <c r="GE13" s="258"/>
      <c r="GF13" s="258"/>
      <c r="GG13" s="258"/>
      <c r="GH13" s="258"/>
      <c r="GI13" s="258"/>
      <c r="GJ13" s="258">
        <f t="shared" si="18"/>
        <v>0</v>
      </c>
      <c r="GK13" s="258"/>
      <c r="GL13" s="258"/>
      <c r="GM13" s="258"/>
      <c r="GN13" s="258"/>
      <c r="GO13" s="258"/>
      <c r="GP13" s="258"/>
      <c r="GQ13" s="258"/>
      <c r="GR13" s="258"/>
      <c r="GS13" s="258">
        <f t="shared" si="19"/>
        <v>0</v>
      </c>
      <c r="GT13" s="258"/>
      <c r="GU13" s="258"/>
      <c r="GV13" s="258"/>
      <c r="GW13" s="258"/>
      <c r="GX13" s="258"/>
      <c r="GY13" s="258"/>
      <c r="GZ13" s="258"/>
      <c r="HA13" s="258"/>
      <c r="HB13" s="258">
        <f t="shared" si="20"/>
        <v>0</v>
      </c>
      <c r="HC13" s="258"/>
      <c r="HD13" s="258"/>
      <c r="HE13" s="258"/>
      <c r="HF13" s="258"/>
      <c r="HG13" s="258"/>
      <c r="HH13" s="258"/>
      <c r="HI13" s="258"/>
      <c r="HJ13" s="258"/>
      <c r="HK13" s="258">
        <f t="shared" si="21"/>
        <v>0</v>
      </c>
      <c r="HL13" s="258"/>
      <c r="HM13" s="258"/>
      <c r="HN13" s="258"/>
      <c r="HO13" s="258"/>
      <c r="HP13" s="258"/>
      <c r="HQ13" s="258"/>
      <c r="HR13" s="258"/>
      <c r="HS13" s="258"/>
      <c r="HT13" s="258">
        <f t="shared" si="22"/>
        <v>0</v>
      </c>
      <c r="HU13" s="258"/>
      <c r="HV13" s="258"/>
      <c r="HW13" s="258"/>
      <c r="HX13" s="258"/>
      <c r="HY13" s="258"/>
      <c r="HZ13" s="258"/>
      <c r="IA13" s="258"/>
      <c r="IB13" s="258"/>
      <c r="IC13" s="258">
        <f t="shared" si="23"/>
        <v>0</v>
      </c>
      <c r="ID13" s="258"/>
      <c r="IE13" s="258"/>
      <c r="IF13" s="258"/>
      <c r="IG13" s="258"/>
      <c r="IH13" s="258"/>
      <c r="II13" s="258"/>
      <c r="IJ13" s="258"/>
      <c r="IK13" s="258"/>
      <c r="IL13" s="258">
        <f t="shared" si="24"/>
        <v>0</v>
      </c>
      <c r="IM13" s="258"/>
      <c r="IN13" s="258"/>
      <c r="IO13" s="258"/>
      <c r="IP13" s="258"/>
      <c r="IQ13" s="258"/>
      <c r="IR13" s="258"/>
      <c r="IS13" s="258"/>
      <c r="IT13" s="258"/>
    </row>
    <row r="14" spans="1:254" x14ac:dyDescent="0.25">
      <c r="A14" s="256" t="str">
        <f>IF('Azioni progetto'!B13&lt;&gt;"",'Azioni progetto'!B13,"")</f>
        <v>-- Seleziona --</v>
      </c>
      <c r="B14" s="256" t="str">
        <f>IF('Azioni progetto'!C13&lt;&gt;"",'Azioni progetto'!C13,"")</f>
        <v/>
      </c>
      <c r="C14" s="256" t="str">
        <f>IF('Azioni progetto'!B13="Divulgazione_altre_aziende",VLOOKUP('Azioni progetto'!D13,MAzioni!$J$3:$K$23,2,FALSE),'Azioni progetto'!D13)</f>
        <v>-- Seleziona --</v>
      </c>
      <c r="D14" s="256" t="str">
        <f>IF('Azioni progetto'!E13&lt;&gt;"",'Azioni progetto'!E13,"")</f>
        <v/>
      </c>
      <c r="E14" s="256"/>
      <c r="F14" s="256" t="str">
        <f>IF('Azioni progetto'!B13="Divulgazione_altre_aziende",VLOOKUP('Azioni progetto'!F13,MAzioni!$J$3:$K$23,2,FALSE),'Azioni progetto'!F13)</f>
        <v>-- Seleziona --</v>
      </c>
      <c r="G14" s="256" t="str">
        <f>IF('Azioni progetto'!G13&lt;&gt;"",'Azioni progetto'!G13,"")</f>
        <v/>
      </c>
      <c r="H14" s="256"/>
      <c r="I14" s="256" t="str">
        <f>IF('Azioni progetto'!B13="Divulgazione_altre_aziende",VLOOKUP('Azioni progetto'!H13,MAzioni!$J$3:$K$23,2,FALSE),'Azioni progetto'!H13)</f>
        <v>-- Seleziona --</v>
      </c>
      <c r="J14" s="256" t="str">
        <f>IF('Azioni progetto'!J13&lt;&gt;"",'Azioni progetto'!J13,"")</f>
        <v/>
      </c>
      <c r="K14" s="256"/>
      <c r="L14" s="251" t="s">
        <v>462</v>
      </c>
      <c r="M14" s="256" t="str">
        <f>IF('Azioni progetto'!I13&lt;&gt;"",'Azioni progetto'!I13,"")</f>
        <v/>
      </c>
      <c r="N14" s="256"/>
      <c r="O14" s="251" t="s">
        <v>462</v>
      </c>
      <c r="P14" s="256"/>
      <c r="Q14" s="256"/>
      <c r="R14" s="251" t="s">
        <v>462</v>
      </c>
      <c r="S14" s="251"/>
      <c r="T14" s="394"/>
      <c r="U14" s="251" t="s">
        <v>462</v>
      </c>
      <c r="V14" s="251"/>
      <c r="W14" s="394"/>
      <c r="X14" s="251" t="s">
        <v>462</v>
      </c>
      <c r="Y14" s="251"/>
      <c r="Z14" s="394"/>
      <c r="AA14" s="251" t="s">
        <v>462</v>
      </c>
      <c r="AB14" s="251"/>
      <c r="AC14" s="394"/>
      <c r="AD14" s="251" t="s">
        <v>462</v>
      </c>
      <c r="AE14" s="251"/>
      <c r="AF14" s="394"/>
      <c r="AG14" s="252" t="str">
        <f>IF('Azioni progetto'!K13&lt;&gt;"",'Azioni progetto'!K13,"")</f>
        <v/>
      </c>
      <c r="AH14" s="252" t="str">
        <f>IF('Azioni progetto'!L13&lt;&gt;"",'Azioni progetto'!L13,"")</f>
        <v/>
      </c>
      <c r="AI14" s="22">
        <f t="shared" si="1"/>
        <v>0</v>
      </c>
      <c r="AJ14" s="257" t="str">
        <f>IF('Azioni progetto'!P13&lt;&gt;"",'Azioni progetto'!P13,"")</f>
        <v>--Seleziona--</v>
      </c>
      <c r="AK14" s="257" t="str">
        <f>IF('Azioni progetto'!Q13&lt;&gt;"",'Azioni progetto'!Q13,"")</f>
        <v>--Seleziona--</v>
      </c>
      <c r="AL14" s="257" t="str">
        <f>IF('Azioni progetto'!R13&lt;&gt;"",'Azioni progetto'!R13,"")</f>
        <v>--Seleziona--</v>
      </c>
      <c r="AM14" s="61" t="s">
        <v>641</v>
      </c>
      <c r="AN14" s="61" t="s">
        <v>641</v>
      </c>
      <c r="AO14" s="61" t="s">
        <v>641</v>
      </c>
      <c r="AP14" s="61" t="s">
        <v>641</v>
      </c>
      <c r="AQ14" s="61" t="s">
        <v>641</v>
      </c>
      <c r="AR14" s="61" t="s">
        <v>641</v>
      </c>
      <c r="AS14" s="61" t="s">
        <v>641</v>
      </c>
      <c r="AT14" s="61" t="s">
        <v>641</v>
      </c>
      <c r="AU14" s="61" t="s">
        <v>641</v>
      </c>
      <c r="AV14" s="61" t="s">
        <v>641</v>
      </c>
      <c r="AW14" s="61" t="s">
        <v>641</v>
      </c>
      <c r="AX14" s="61" t="s">
        <v>641</v>
      </c>
      <c r="AY14" s="61" t="s">
        <v>641</v>
      </c>
      <c r="AZ14" s="61" t="s">
        <v>641</v>
      </c>
      <c r="BA14" s="61" t="s">
        <v>641</v>
      </c>
      <c r="BB14" s="61" t="s">
        <v>641</v>
      </c>
      <c r="BC14" s="61" t="s">
        <v>641</v>
      </c>
      <c r="BD14" s="61" t="s">
        <v>641</v>
      </c>
      <c r="BE14" s="258">
        <f t="shared" si="2"/>
        <v>0</v>
      </c>
      <c r="BF14" s="258">
        <f t="shared" si="3"/>
        <v>0</v>
      </c>
      <c r="BG14" s="258">
        <f t="shared" si="3"/>
        <v>0</v>
      </c>
      <c r="BH14" s="258">
        <f t="shared" si="0"/>
        <v>0</v>
      </c>
      <c r="BI14" s="258">
        <f t="shared" si="0"/>
        <v>0</v>
      </c>
      <c r="BJ14" s="258">
        <f t="shared" si="0"/>
        <v>0</v>
      </c>
      <c r="BK14" s="258">
        <f t="shared" si="0"/>
        <v>0</v>
      </c>
      <c r="BL14" s="258">
        <f t="shared" si="0"/>
        <v>0</v>
      </c>
      <c r="BM14" s="258">
        <f t="shared" si="0"/>
        <v>0</v>
      </c>
      <c r="BN14" s="258">
        <f t="shared" si="4"/>
        <v>0</v>
      </c>
      <c r="BO14" s="258"/>
      <c r="BP14" s="258"/>
      <c r="BQ14" s="258"/>
      <c r="BR14" s="258"/>
      <c r="BS14" s="258"/>
      <c r="BT14" s="258"/>
      <c r="BU14" s="258"/>
      <c r="BV14" s="258"/>
      <c r="BW14" s="258">
        <f t="shared" si="5"/>
        <v>0</v>
      </c>
      <c r="BX14" s="258"/>
      <c r="BY14" s="258"/>
      <c r="BZ14" s="258"/>
      <c r="CA14" s="258"/>
      <c r="CB14" s="258"/>
      <c r="CC14" s="258"/>
      <c r="CD14" s="258"/>
      <c r="CE14" s="258"/>
      <c r="CF14" s="258">
        <f t="shared" si="6"/>
        <v>0</v>
      </c>
      <c r="CG14" s="258"/>
      <c r="CH14" s="258"/>
      <c r="CI14" s="258"/>
      <c r="CJ14" s="258"/>
      <c r="CK14" s="258"/>
      <c r="CL14" s="258"/>
      <c r="CM14" s="258"/>
      <c r="CN14" s="258"/>
      <c r="CO14" s="258">
        <f t="shared" si="7"/>
        <v>0</v>
      </c>
      <c r="CP14" s="258"/>
      <c r="CQ14" s="258"/>
      <c r="CR14" s="258"/>
      <c r="CS14" s="258"/>
      <c r="CT14" s="258"/>
      <c r="CU14" s="258"/>
      <c r="CV14" s="258"/>
      <c r="CW14" s="258"/>
      <c r="CX14" s="258">
        <f t="shared" si="8"/>
        <v>0</v>
      </c>
      <c r="CY14" s="258"/>
      <c r="CZ14" s="258"/>
      <c r="DA14" s="258"/>
      <c r="DB14" s="258"/>
      <c r="DC14" s="258"/>
      <c r="DD14" s="258"/>
      <c r="DE14" s="258"/>
      <c r="DF14" s="258"/>
      <c r="DG14" s="258">
        <f t="shared" si="9"/>
        <v>0</v>
      </c>
      <c r="DH14" s="258"/>
      <c r="DI14" s="258"/>
      <c r="DJ14" s="258"/>
      <c r="DK14" s="258"/>
      <c r="DL14" s="258"/>
      <c r="DM14" s="258"/>
      <c r="DN14" s="258"/>
      <c r="DO14" s="258"/>
      <c r="DP14" s="258">
        <f t="shared" si="10"/>
        <v>0</v>
      </c>
      <c r="DQ14" s="258"/>
      <c r="DR14" s="258"/>
      <c r="DS14" s="258"/>
      <c r="DT14" s="258"/>
      <c r="DU14" s="258"/>
      <c r="DV14" s="258"/>
      <c r="DW14" s="258"/>
      <c r="DX14" s="258"/>
      <c r="DY14" s="258">
        <f t="shared" si="11"/>
        <v>0</v>
      </c>
      <c r="DZ14" s="258"/>
      <c r="EA14" s="258"/>
      <c r="EB14" s="258"/>
      <c r="EC14" s="258"/>
      <c r="ED14" s="258"/>
      <c r="EE14" s="258"/>
      <c r="EF14" s="258"/>
      <c r="EG14" s="258"/>
      <c r="EH14" s="258">
        <f t="shared" si="12"/>
        <v>0</v>
      </c>
      <c r="EI14" s="258"/>
      <c r="EJ14" s="258"/>
      <c r="EK14" s="258"/>
      <c r="EL14" s="258"/>
      <c r="EM14" s="258"/>
      <c r="EN14" s="258"/>
      <c r="EO14" s="258"/>
      <c r="EP14" s="258"/>
      <c r="EQ14" s="258">
        <f t="shared" si="13"/>
        <v>0</v>
      </c>
      <c r="ER14" s="258"/>
      <c r="ES14" s="258"/>
      <c r="ET14" s="258"/>
      <c r="EU14" s="258"/>
      <c r="EV14" s="258"/>
      <c r="EW14" s="258"/>
      <c r="EX14" s="258"/>
      <c r="EY14" s="258"/>
      <c r="EZ14" s="258">
        <f t="shared" si="14"/>
        <v>0</v>
      </c>
      <c r="FA14" s="258"/>
      <c r="FB14" s="258"/>
      <c r="FC14" s="258"/>
      <c r="FD14" s="258"/>
      <c r="FE14" s="258"/>
      <c r="FF14" s="258"/>
      <c r="FG14" s="258"/>
      <c r="FH14" s="258"/>
      <c r="FI14" s="258">
        <f t="shared" si="15"/>
        <v>0</v>
      </c>
      <c r="FJ14" s="258"/>
      <c r="FK14" s="258"/>
      <c r="FL14" s="258"/>
      <c r="FM14" s="258"/>
      <c r="FN14" s="258"/>
      <c r="FO14" s="258"/>
      <c r="FP14" s="258"/>
      <c r="FQ14" s="258"/>
      <c r="FR14" s="258">
        <f t="shared" si="16"/>
        <v>0</v>
      </c>
      <c r="FS14" s="258"/>
      <c r="FT14" s="258"/>
      <c r="FU14" s="258"/>
      <c r="FV14" s="258"/>
      <c r="FW14" s="258"/>
      <c r="FX14" s="258"/>
      <c r="FY14" s="258"/>
      <c r="FZ14" s="258"/>
      <c r="GA14" s="258">
        <f t="shared" si="17"/>
        <v>0</v>
      </c>
      <c r="GB14" s="258"/>
      <c r="GC14" s="258"/>
      <c r="GD14" s="258"/>
      <c r="GE14" s="258"/>
      <c r="GF14" s="258"/>
      <c r="GG14" s="258"/>
      <c r="GH14" s="258"/>
      <c r="GI14" s="258"/>
      <c r="GJ14" s="258">
        <f t="shared" si="18"/>
        <v>0</v>
      </c>
      <c r="GK14" s="258"/>
      <c r="GL14" s="258"/>
      <c r="GM14" s="258"/>
      <c r="GN14" s="258"/>
      <c r="GO14" s="258"/>
      <c r="GP14" s="258"/>
      <c r="GQ14" s="258"/>
      <c r="GR14" s="258"/>
      <c r="GS14" s="258">
        <f t="shared" si="19"/>
        <v>0</v>
      </c>
      <c r="GT14" s="258"/>
      <c r="GU14" s="258"/>
      <c r="GV14" s="258"/>
      <c r="GW14" s="258"/>
      <c r="GX14" s="258"/>
      <c r="GY14" s="258"/>
      <c r="GZ14" s="258"/>
      <c r="HA14" s="258"/>
      <c r="HB14" s="258">
        <f t="shared" si="20"/>
        <v>0</v>
      </c>
      <c r="HC14" s="258"/>
      <c r="HD14" s="258"/>
      <c r="HE14" s="258"/>
      <c r="HF14" s="258"/>
      <c r="HG14" s="258"/>
      <c r="HH14" s="258"/>
      <c r="HI14" s="258"/>
      <c r="HJ14" s="258"/>
      <c r="HK14" s="258">
        <f t="shared" si="21"/>
        <v>0</v>
      </c>
      <c r="HL14" s="258"/>
      <c r="HM14" s="258"/>
      <c r="HN14" s="258"/>
      <c r="HO14" s="258"/>
      <c r="HP14" s="258"/>
      <c r="HQ14" s="258"/>
      <c r="HR14" s="258"/>
      <c r="HS14" s="258"/>
      <c r="HT14" s="258">
        <f t="shared" si="22"/>
        <v>0</v>
      </c>
      <c r="HU14" s="258"/>
      <c r="HV14" s="258"/>
      <c r="HW14" s="258"/>
      <c r="HX14" s="258"/>
      <c r="HY14" s="258"/>
      <c r="HZ14" s="258"/>
      <c r="IA14" s="258"/>
      <c r="IB14" s="258"/>
      <c r="IC14" s="258">
        <f t="shared" si="23"/>
        <v>0</v>
      </c>
      <c r="ID14" s="258"/>
      <c r="IE14" s="258"/>
      <c r="IF14" s="258"/>
      <c r="IG14" s="258"/>
      <c r="IH14" s="258"/>
      <c r="II14" s="258"/>
      <c r="IJ14" s="258"/>
      <c r="IK14" s="258"/>
      <c r="IL14" s="258">
        <f t="shared" si="24"/>
        <v>0</v>
      </c>
      <c r="IM14" s="258"/>
      <c r="IN14" s="258"/>
      <c r="IO14" s="258"/>
      <c r="IP14" s="258"/>
      <c r="IQ14" s="258"/>
      <c r="IR14" s="258"/>
      <c r="IS14" s="258"/>
      <c r="IT14" s="258"/>
    </row>
    <row r="15" spans="1:254" x14ac:dyDescent="0.25">
      <c r="A15" s="256" t="str">
        <f>IF('Azioni progetto'!B14&lt;&gt;"",'Azioni progetto'!B14,"")</f>
        <v>-- Seleziona --</v>
      </c>
      <c r="B15" s="256" t="str">
        <f>IF('Azioni progetto'!C14&lt;&gt;"",'Azioni progetto'!C14,"")</f>
        <v/>
      </c>
      <c r="C15" s="256" t="str">
        <f>IF('Azioni progetto'!B14="Divulgazione_altre_aziende",VLOOKUP('Azioni progetto'!D14,MAzioni!$J$3:$K$23,2,FALSE),'Azioni progetto'!D14)</f>
        <v>-- Seleziona --</v>
      </c>
      <c r="D15" s="256" t="str">
        <f>IF('Azioni progetto'!E14&lt;&gt;"",'Azioni progetto'!E14,"")</f>
        <v/>
      </c>
      <c r="E15" s="256"/>
      <c r="F15" s="256" t="str">
        <f>IF('Azioni progetto'!B14="Divulgazione_altre_aziende",VLOOKUP('Azioni progetto'!F14,MAzioni!$J$3:$K$23,2,FALSE),'Azioni progetto'!F14)</f>
        <v>-- Seleziona --</v>
      </c>
      <c r="G15" s="256" t="str">
        <f>IF('Azioni progetto'!G14&lt;&gt;"",'Azioni progetto'!G14,"")</f>
        <v/>
      </c>
      <c r="H15" s="256"/>
      <c r="I15" s="256" t="str">
        <f>IF('Azioni progetto'!B14="Divulgazione_altre_aziende",VLOOKUP('Azioni progetto'!H14,MAzioni!$J$3:$K$23,2,FALSE),'Azioni progetto'!H14)</f>
        <v>-- Seleziona --</v>
      </c>
      <c r="J15" s="256" t="str">
        <f>IF('Azioni progetto'!J14&lt;&gt;"",'Azioni progetto'!J14,"")</f>
        <v/>
      </c>
      <c r="K15" s="256"/>
      <c r="L15" s="251" t="s">
        <v>462</v>
      </c>
      <c r="M15" s="256" t="str">
        <f>IF('Azioni progetto'!I14&lt;&gt;"",'Azioni progetto'!I14,"")</f>
        <v/>
      </c>
      <c r="N15" s="256"/>
      <c r="O15" s="251" t="s">
        <v>462</v>
      </c>
      <c r="P15" s="256"/>
      <c r="Q15" s="256"/>
      <c r="R15" s="251" t="s">
        <v>462</v>
      </c>
      <c r="S15" s="251"/>
      <c r="T15" s="394"/>
      <c r="U15" s="251" t="s">
        <v>462</v>
      </c>
      <c r="V15" s="251"/>
      <c r="W15" s="394"/>
      <c r="X15" s="251" t="s">
        <v>462</v>
      </c>
      <c r="Y15" s="251"/>
      <c r="Z15" s="394"/>
      <c r="AA15" s="251" t="s">
        <v>462</v>
      </c>
      <c r="AB15" s="251"/>
      <c r="AC15" s="394"/>
      <c r="AD15" s="251" t="s">
        <v>462</v>
      </c>
      <c r="AE15" s="251"/>
      <c r="AF15" s="394"/>
      <c r="AG15" s="252" t="str">
        <f>IF('Azioni progetto'!K14&lt;&gt;"",'Azioni progetto'!K14,"")</f>
        <v/>
      </c>
      <c r="AH15" s="252" t="str">
        <f>IF('Azioni progetto'!L14&lt;&gt;"",'Azioni progetto'!L14,"")</f>
        <v/>
      </c>
      <c r="AI15" s="22">
        <f t="shared" si="1"/>
        <v>0</v>
      </c>
      <c r="AJ15" s="257" t="str">
        <f>IF('Azioni progetto'!P14&lt;&gt;"",'Azioni progetto'!P14,"")</f>
        <v>--Seleziona--</v>
      </c>
      <c r="AK15" s="257" t="str">
        <f>IF('Azioni progetto'!Q14&lt;&gt;"",'Azioni progetto'!Q14,"")</f>
        <v>--Seleziona--</v>
      </c>
      <c r="AL15" s="257" t="str">
        <f>IF('Azioni progetto'!R14&lt;&gt;"",'Azioni progetto'!R14,"")</f>
        <v>--Seleziona--</v>
      </c>
      <c r="AM15" s="61" t="s">
        <v>641</v>
      </c>
      <c r="AN15" s="61" t="s">
        <v>641</v>
      </c>
      <c r="AO15" s="61" t="s">
        <v>641</v>
      </c>
      <c r="AP15" s="61" t="s">
        <v>641</v>
      </c>
      <c r="AQ15" s="61" t="s">
        <v>641</v>
      </c>
      <c r="AR15" s="61" t="s">
        <v>641</v>
      </c>
      <c r="AS15" s="61" t="s">
        <v>641</v>
      </c>
      <c r="AT15" s="61" t="s">
        <v>641</v>
      </c>
      <c r="AU15" s="61" t="s">
        <v>641</v>
      </c>
      <c r="AV15" s="61" t="s">
        <v>641</v>
      </c>
      <c r="AW15" s="61" t="s">
        <v>641</v>
      </c>
      <c r="AX15" s="61" t="s">
        <v>641</v>
      </c>
      <c r="AY15" s="61" t="s">
        <v>641</v>
      </c>
      <c r="AZ15" s="61" t="s">
        <v>641</v>
      </c>
      <c r="BA15" s="61" t="s">
        <v>641</v>
      </c>
      <c r="BB15" s="61" t="s">
        <v>641</v>
      </c>
      <c r="BC15" s="61" t="s">
        <v>641</v>
      </c>
      <c r="BD15" s="61" t="s">
        <v>641</v>
      </c>
      <c r="BE15" s="258">
        <f t="shared" si="2"/>
        <v>0</v>
      </c>
      <c r="BF15" s="258">
        <f t="shared" si="3"/>
        <v>0</v>
      </c>
      <c r="BG15" s="258">
        <f t="shared" si="3"/>
        <v>0</v>
      </c>
      <c r="BH15" s="258">
        <f t="shared" si="0"/>
        <v>0</v>
      </c>
      <c r="BI15" s="258">
        <f t="shared" si="0"/>
        <v>0</v>
      </c>
      <c r="BJ15" s="258">
        <f t="shared" si="0"/>
        <v>0</v>
      </c>
      <c r="BK15" s="258">
        <f t="shared" si="0"/>
        <v>0</v>
      </c>
      <c r="BL15" s="258">
        <f t="shared" si="0"/>
        <v>0</v>
      </c>
      <c r="BM15" s="258">
        <f t="shared" si="0"/>
        <v>0</v>
      </c>
      <c r="BN15" s="258">
        <f t="shared" si="4"/>
        <v>0</v>
      </c>
      <c r="BO15" s="258"/>
      <c r="BP15" s="258"/>
      <c r="BQ15" s="258"/>
      <c r="BR15" s="258"/>
      <c r="BS15" s="258"/>
      <c r="BT15" s="258"/>
      <c r="BU15" s="258"/>
      <c r="BV15" s="258"/>
      <c r="BW15" s="258">
        <f t="shared" si="5"/>
        <v>0</v>
      </c>
      <c r="BX15" s="258"/>
      <c r="BY15" s="258"/>
      <c r="BZ15" s="258"/>
      <c r="CA15" s="258"/>
      <c r="CB15" s="258"/>
      <c r="CC15" s="258"/>
      <c r="CD15" s="258"/>
      <c r="CE15" s="258"/>
      <c r="CF15" s="258">
        <f t="shared" si="6"/>
        <v>0</v>
      </c>
      <c r="CG15" s="258"/>
      <c r="CH15" s="258"/>
      <c r="CI15" s="258"/>
      <c r="CJ15" s="258"/>
      <c r="CK15" s="258"/>
      <c r="CL15" s="258"/>
      <c r="CM15" s="258"/>
      <c r="CN15" s="258"/>
      <c r="CO15" s="258">
        <f t="shared" si="7"/>
        <v>0</v>
      </c>
      <c r="CP15" s="258"/>
      <c r="CQ15" s="258"/>
      <c r="CR15" s="258"/>
      <c r="CS15" s="258"/>
      <c r="CT15" s="258"/>
      <c r="CU15" s="258"/>
      <c r="CV15" s="258"/>
      <c r="CW15" s="258"/>
      <c r="CX15" s="258">
        <f t="shared" si="8"/>
        <v>0</v>
      </c>
      <c r="CY15" s="258"/>
      <c r="CZ15" s="258"/>
      <c r="DA15" s="258"/>
      <c r="DB15" s="258"/>
      <c r="DC15" s="258"/>
      <c r="DD15" s="258"/>
      <c r="DE15" s="258"/>
      <c r="DF15" s="258"/>
      <c r="DG15" s="258">
        <f t="shared" si="9"/>
        <v>0</v>
      </c>
      <c r="DH15" s="258"/>
      <c r="DI15" s="258"/>
      <c r="DJ15" s="258"/>
      <c r="DK15" s="258"/>
      <c r="DL15" s="258"/>
      <c r="DM15" s="258"/>
      <c r="DN15" s="258"/>
      <c r="DO15" s="258"/>
      <c r="DP15" s="258">
        <f t="shared" si="10"/>
        <v>0</v>
      </c>
      <c r="DQ15" s="258"/>
      <c r="DR15" s="258"/>
      <c r="DS15" s="258"/>
      <c r="DT15" s="258"/>
      <c r="DU15" s="258"/>
      <c r="DV15" s="258"/>
      <c r="DW15" s="258"/>
      <c r="DX15" s="258"/>
      <c r="DY15" s="258">
        <f t="shared" si="11"/>
        <v>0</v>
      </c>
      <c r="DZ15" s="258"/>
      <c r="EA15" s="258"/>
      <c r="EB15" s="258"/>
      <c r="EC15" s="258"/>
      <c r="ED15" s="258"/>
      <c r="EE15" s="258"/>
      <c r="EF15" s="258"/>
      <c r="EG15" s="258"/>
      <c r="EH15" s="258">
        <f t="shared" si="12"/>
        <v>0</v>
      </c>
      <c r="EI15" s="258"/>
      <c r="EJ15" s="258"/>
      <c r="EK15" s="258"/>
      <c r="EL15" s="258"/>
      <c r="EM15" s="258"/>
      <c r="EN15" s="258"/>
      <c r="EO15" s="258"/>
      <c r="EP15" s="258"/>
      <c r="EQ15" s="258">
        <f t="shared" si="13"/>
        <v>0</v>
      </c>
      <c r="ER15" s="258"/>
      <c r="ES15" s="258"/>
      <c r="ET15" s="258"/>
      <c r="EU15" s="258"/>
      <c r="EV15" s="258"/>
      <c r="EW15" s="258"/>
      <c r="EX15" s="258"/>
      <c r="EY15" s="258"/>
      <c r="EZ15" s="258">
        <f t="shared" si="14"/>
        <v>0</v>
      </c>
      <c r="FA15" s="258"/>
      <c r="FB15" s="258"/>
      <c r="FC15" s="258"/>
      <c r="FD15" s="258"/>
      <c r="FE15" s="258"/>
      <c r="FF15" s="258"/>
      <c r="FG15" s="258"/>
      <c r="FH15" s="258"/>
      <c r="FI15" s="258">
        <f t="shared" si="15"/>
        <v>0</v>
      </c>
      <c r="FJ15" s="258"/>
      <c r="FK15" s="258"/>
      <c r="FL15" s="258"/>
      <c r="FM15" s="258"/>
      <c r="FN15" s="258"/>
      <c r="FO15" s="258"/>
      <c r="FP15" s="258"/>
      <c r="FQ15" s="258"/>
      <c r="FR15" s="258">
        <f t="shared" si="16"/>
        <v>0</v>
      </c>
      <c r="FS15" s="258"/>
      <c r="FT15" s="258"/>
      <c r="FU15" s="258"/>
      <c r="FV15" s="258"/>
      <c r="FW15" s="258"/>
      <c r="FX15" s="258"/>
      <c r="FY15" s="258"/>
      <c r="FZ15" s="258"/>
      <c r="GA15" s="258">
        <f t="shared" si="17"/>
        <v>0</v>
      </c>
      <c r="GB15" s="258"/>
      <c r="GC15" s="258"/>
      <c r="GD15" s="258"/>
      <c r="GE15" s="258"/>
      <c r="GF15" s="258"/>
      <c r="GG15" s="258"/>
      <c r="GH15" s="258"/>
      <c r="GI15" s="258"/>
      <c r="GJ15" s="258">
        <f t="shared" si="18"/>
        <v>0</v>
      </c>
      <c r="GK15" s="258"/>
      <c r="GL15" s="258"/>
      <c r="GM15" s="258"/>
      <c r="GN15" s="258"/>
      <c r="GO15" s="258"/>
      <c r="GP15" s="258"/>
      <c r="GQ15" s="258"/>
      <c r="GR15" s="258"/>
      <c r="GS15" s="258">
        <f t="shared" si="19"/>
        <v>0</v>
      </c>
      <c r="GT15" s="258"/>
      <c r="GU15" s="258"/>
      <c r="GV15" s="258"/>
      <c r="GW15" s="258"/>
      <c r="GX15" s="258"/>
      <c r="GY15" s="258"/>
      <c r="GZ15" s="258"/>
      <c r="HA15" s="258"/>
      <c r="HB15" s="258">
        <f t="shared" si="20"/>
        <v>0</v>
      </c>
      <c r="HC15" s="258"/>
      <c r="HD15" s="258"/>
      <c r="HE15" s="258"/>
      <c r="HF15" s="258"/>
      <c r="HG15" s="258"/>
      <c r="HH15" s="258"/>
      <c r="HI15" s="258"/>
      <c r="HJ15" s="258"/>
      <c r="HK15" s="258">
        <f t="shared" si="21"/>
        <v>0</v>
      </c>
      <c r="HL15" s="258"/>
      <c r="HM15" s="258"/>
      <c r="HN15" s="258"/>
      <c r="HO15" s="258"/>
      <c r="HP15" s="258"/>
      <c r="HQ15" s="258"/>
      <c r="HR15" s="258"/>
      <c r="HS15" s="258"/>
      <c r="HT15" s="258">
        <f t="shared" si="22"/>
        <v>0</v>
      </c>
      <c r="HU15" s="258"/>
      <c r="HV15" s="258"/>
      <c r="HW15" s="258"/>
      <c r="HX15" s="258"/>
      <c r="HY15" s="258"/>
      <c r="HZ15" s="258"/>
      <c r="IA15" s="258"/>
      <c r="IB15" s="258"/>
      <c r="IC15" s="258">
        <f t="shared" si="23"/>
        <v>0</v>
      </c>
      <c r="ID15" s="258"/>
      <c r="IE15" s="258"/>
      <c r="IF15" s="258"/>
      <c r="IG15" s="258"/>
      <c r="IH15" s="258"/>
      <c r="II15" s="258"/>
      <c r="IJ15" s="258"/>
      <c r="IK15" s="258"/>
      <c r="IL15" s="258">
        <f t="shared" si="24"/>
        <v>0</v>
      </c>
      <c r="IM15" s="258"/>
      <c r="IN15" s="258"/>
      <c r="IO15" s="258"/>
      <c r="IP15" s="258"/>
      <c r="IQ15" s="258"/>
      <c r="IR15" s="258"/>
      <c r="IS15" s="258"/>
      <c r="IT15" s="258"/>
    </row>
    <row r="16" spans="1:254" x14ac:dyDescent="0.25">
      <c r="A16" s="256" t="str">
        <f>IF('Azioni progetto'!B15&lt;&gt;"",'Azioni progetto'!B15,"")</f>
        <v>-- Seleziona --</v>
      </c>
      <c r="B16" s="256" t="str">
        <f>IF('Azioni progetto'!C15&lt;&gt;"",'Azioni progetto'!C15,"")</f>
        <v/>
      </c>
      <c r="C16" s="256" t="str">
        <f>IF('Azioni progetto'!B15="Divulgazione_altre_aziende",VLOOKUP('Azioni progetto'!D15,MAzioni!$J$3:$K$23,2,FALSE),'Azioni progetto'!D15)</f>
        <v>-- Seleziona --</v>
      </c>
      <c r="D16" s="256" t="str">
        <f>IF('Azioni progetto'!E15&lt;&gt;"",'Azioni progetto'!E15,"")</f>
        <v/>
      </c>
      <c r="E16" s="256"/>
      <c r="F16" s="256" t="str">
        <f>IF('Azioni progetto'!B15="Divulgazione_altre_aziende",VLOOKUP('Azioni progetto'!F15,MAzioni!$J$3:$K$23,2,FALSE),'Azioni progetto'!F15)</f>
        <v>-- Seleziona --</v>
      </c>
      <c r="G16" s="256" t="str">
        <f>IF('Azioni progetto'!G15&lt;&gt;"",'Azioni progetto'!G15,"")</f>
        <v/>
      </c>
      <c r="H16" s="256"/>
      <c r="I16" s="256" t="str">
        <f>IF('Azioni progetto'!B15="Divulgazione_altre_aziende",VLOOKUP('Azioni progetto'!H15,MAzioni!$J$3:$K$23,2,FALSE),'Azioni progetto'!H15)</f>
        <v>-- Seleziona --</v>
      </c>
      <c r="J16" s="256" t="str">
        <f>IF('Azioni progetto'!J15&lt;&gt;"",'Azioni progetto'!J15,"")</f>
        <v/>
      </c>
      <c r="K16" s="256"/>
      <c r="L16" s="251" t="s">
        <v>462</v>
      </c>
      <c r="M16" s="256" t="str">
        <f>IF('Azioni progetto'!I15&lt;&gt;"",'Azioni progetto'!I15,"")</f>
        <v/>
      </c>
      <c r="N16" s="256"/>
      <c r="O16" s="251" t="s">
        <v>462</v>
      </c>
      <c r="P16" s="256"/>
      <c r="Q16" s="256"/>
      <c r="R16" s="251" t="s">
        <v>462</v>
      </c>
      <c r="S16" s="251"/>
      <c r="T16" s="394"/>
      <c r="U16" s="251" t="s">
        <v>462</v>
      </c>
      <c r="V16" s="251"/>
      <c r="W16" s="394"/>
      <c r="X16" s="251" t="s">
        <v>462</v>
      </c>
      <c r="Y16" s="251"/>
      <c r="Z16" s="394"/>
      <c r="AA16" s="251" t="s">
        <v>462</v>
      </c>
      <c r="AB16" s="251"/>
      <c r="AC16" s="394"/>
      <c r="AD16" s="251" t="s">
        <v>462</v>
      </c>
      <c r="AE16" s="251"/>
      <c r="AF16" s="394"/>
      <c r="AG16" s="252" t="str">
        <f>IF('Azioni progetto'!K15&lt;&gt;"",'Azioni progetto'!K15,"")</f>
        <v/>
      </c>
      <c r="AH16" s="252" t="str">
        <f>IF('Azioni progetto'!L15&lt;&gt;"",'Azioni progetto'!L15,"")</f>
        <v/>
      </c>
      <c r="AI16" s="22">
        <f t="shared" si="1"/>
        <v>0</v>
      </c>
      <c r="AJ16" s="257" t="str">
        <f>IF('Azioni progetto'!P15&lt;&gt;"",'Azioni progetto'!P15,"")</f>
        <v>--Seleziona--</v>
      </c>
      <c r="AK16" s="257" t="str">
        <f>IF('Azioni progetto'!Q15&lt;&gt;"",'Azioni progetto'!Q15,"")</f>
        <v>--Seleziona--</v>
      </c>
      <c r="AL16" s="257" t="str">
        <f>IF('Azioni progetto'!R15&lt;&gt;"",'Azioni progetto'!R15,"")</f>
        <v>--Seleziona--</v>
      </c>
      <c r="AM16" s="61" t="s">
        <v>641</v>
      </c>
      <c r="AN16" s="61" t="s">
        <v>641</v>
      </c>
      <c r="AO16" s="61" t="s">
        <v>641</v>
      </c>
      <c r="AP16" s="61" t="s">
        <v>641</v>
      </c>
      <c r="AQ16" s="61" t="s">
        <v>641</v>
      </c>
      <c r="AR16" s="61" t="s">
        <v>641</v>
      </c>
      <c r="AS16" s="61" t="s">
        <v>641</v>
      </c>
      <c r="AT16" s="61" t="s">
        <v>641</v>
      </c>
      <c r="AU16" s="61" t="s">
        <v>641</v>
      </c>
      <c r="AV16" s="61" t="s">
        <v>641</v>
      </c>
      <c r="AW16" s="61" t="s">
        <v>641</v>
      </c>
      <c r="AX16" s="61" t="s">
        <v>641</v>
      </c>
      <c r="AY16" s="61" t="s">
        <v>641</v>
      </c>
      <c r="AZ16" s="61" t="s">
        <v>641</v>
      </c>
      <c r="BA16" s="61" t="s">
        <v>641</v>
      </c>
      <c r="BB16" s="61" t="s">
        <v>641</v>
      </c>
      <c r="BC16" s="61" t="s">
        <v>641</v>
      </c>
      <c r="BD16" s="61" t="s">
        <v>641</v>
      </c>
      <c r="BE16" s="258">
        <f t="shared" si="2"/>
        <v>0</v>
      </c>
      <c r="BF16" s="258">
        <f t="shared" si="3"/>
        <v>0</v>
      </c>
      <c r="BG16" s="258">
        <f t="shared" si="3"/>
        <v>0</v>
      </c>
      <c r="BH16" s="258">
        <f t="shared" si="0"/>
        <v>0</v>
      </c>
      <c r="BI16" s="258">
        <f t="shared" si="0"/>
        <v>0</v>
      </c>
      <c r="BJ16" s="258">
        <f t="shared" si="0"/>
        <v>0</v>
      </c>
      <c r="BK16" s="258">
        <f t="shared" si="0"/>
        <v>0</v>
      </c>
      <c r="BL16" s="258">
        <f t="shared" si="0"/>
        <v>0</v>
      </c>
      <c r="BM16" s="258">
        <f t="shared" si="0"/>
        <v>0</v>
      </c>
      <c r="BN16" s="258">
        <f t="shared" si="4"/>
        <v>0</v>
      </c>
      <c r="BO16" s="258"/>
      <c r="BP16" s="258"/>
      <c r="BQ16" s="258"/>
      <c r="BR16" s="258"/>
      <c r="BS16" s="258"/>
      <c r="BT16" s="258"/>
      <c r="BU16" s="258"/>
      <c r="BV16" s="258"/>
      <c r="BW16" s="258">
        <f t="shared" si="5"/>
        <v>0</v>
      </c>
      <c r="BX16" s="258"/>
      <c r="BY16" s="258"/>
      <c r="BZ16" s="258"/>
      <c r="CA16" s="258"/>
      <c r="CB16" s="258"/>
      <c r="CC16" s="258"/>
      <c r="CD16" s="258"/>
      <c r="CE16" s="258"/>
      <c r="CF16" s="258">
        <f t="shared" si="6"/>
        <v>0</v>
      </c>
      <c r="CG16" s="258"/>
      <c r="CH16" s="258"/>
      <c r="CI16" s="258"/>
      <c r="CJ16" s="258"/>
      <c r="CK16" s="258"/>
      <c r="CL16" s="258"/>
      <c r="CM16" s="258"/>
      <c r="CN16" s="258"/>
      <c r="CO16" s="258">
        <f t="shared" si="7"/>
        <v>0</v>
      </c>
      <c r="CP16" s="258"/>
      <c r="CQ16" s="258"/>
      <c r="CR16" s="258"/>
      <c r="CS16" s="258"/>
      <c r="CT16" s="258"/>
      <c r="CU16" s="258"/>
      <c r="CV16" s="258"/>
      <c r="CW16" s="258"/>
      <c r="CX16" s="258">
        <f t="shared" si="8"/>
        <v>0</v>
      </c>
      <c r="CY16" s="258"/>
      <c r="CZ16" s="258"/>
      <c r="DA16" s="258"/>
      <c r="DB16" s="258"/>
      <c r="DC16" s="258"/>
      <c r="DD16" s="258"/>
      <c r="DE16" s="258"/>
      <c r="DF16" s="258"/>
      <c r="DG16" s="258">
        <f t="shared" si="9"/>
        <v>0</v>
      </c>
      <c r="DH16" s="258"/>
      <c r="DI16" s="258"/>
      <c r="DJ16" s="258"/>
      <c r="DK16" s="258"/>
      <c r="DL16" s="258"/>
      <c r="DM16" s="258"/>
      <c r="DN16" s="258"/>
      <c r="DO16" s="258"/>
      <c r="DP16" s="258">
        <f t="shared" si="10"/>
        <v>0</v>
      </c>
      <c r="DQ16" s="258"/>
      <c r="DR16" s="258"/>
      <c r="DS16" s="258"/>
      <c r="DT16" s="258"/>
      <c r="DU16" s="258"/>
      <c r="DV16" s="258"/>
      <c r="DW16" s="258"/>
      <c r="DX16" s="258"/>
      <c r="DY16" s="258">
        <f t="shared" si="11"/>
        <v>0</v>
      </c>
      <c r="DZ16" s="258"/>
      <c r="EA16" s="258"/>
      <c r="EB16" s="258"/>
      <c r="EC16" s="258"/>
      <c r="ED16" s="258"/>
      <c r="EE16" s="258"/>
      <c r="EF16" s="258"/>
      <c r="EG16" s="258"/>
      <c r="EH16" s="258">
        <f t="shared" si="12"/>
        <v>0</v>
      </c>
      <c r="EI16" s="258"/>
      <c r="EJ16" s="258"/>
      <c r="EK16" s="258"/>
      <c r="EL16" s="258"/>
      <c r="EM16" s="258"/>
      <c r="EN16" s="258"/>
      <c r="EO16" s="258"/>
      <c r="EP16" s="258"/>
      <c r="EQ16" s="258">
        <f t="shared" si="13"/>
        <v>0</v>
      </c>
      <c r="ER16" s="258"/>
      <c r="ES16" s="258"/>
      <c r="ET16" s="258"/>
      <c r="EU16" s="258"/>
      <c r="EV16" s="258"/>
      <c r="EW16" s="258"/>
      <c r="EX16" s="258"/>
      <c r="EY16" s="258"/>
      <c r="EZ16" s="258">
        <f t="shared" si="14"/>
        <v>0</v>
      </c>
      <c r="FA16" s="258"/>
      <c r="FB16" s="258"/>
      <c r="FC16" s="258"/>
      <c r="FD16" s="258"/>
      <c r="FE16" s="258"/>
      <c r="FF16" s="258"/>
      <c r="FG16" s="258"/>
      <c r="FH16" s="258"/>
      <c r="FI16" s="258">
        <f t="shared" si="15"/>
        <v>0</v>
      </c>
      <c r="FJ16" s="258"/>
      <c r="FK16" s="258"/>
      <c r="FL16" s="258"/>
      <c r="FM16" s="258"/>
      <c r="FN16" s="258"/>
      <c r="FO16" s="258"/>
      <c r="FP16" s="258"/>
      <c r="FQ16" s="258"/>
      <c r="FR16" s="258">
        <f t="shared" si="16"/>
        <v>0</v>
      </c>
      <c r="FS16" s="258"/>
      <c r="FT16" s="258"/>
      <c r="FU16" s="258"/>
      <c r="FV16" s="258"/>
      <c r="FW16" s="258"/>
      <c r="FX16" s="258"/>
      <c r="FY16" s="258"/>
      <c r="FZ16" s="258"/>
      <c r="GA16" s="258">
        <f t="shared" si="17"/>
        <v>0</v>
      </c>
      <c r="GB16" s="258"/>
      <c r="GC16" s="258"/>
      <c r="GD16" s="258"/>
      <c r="GE16" s="258"/>
      <c r="GF16" s="258"/>
      <c r="GG16" s="258"/>
      <c r="GH16" s="258"/>
      <c r="GI16" s="258"/>
      <c r="GJ16" s="258">
        <f t="shared" si="18"/>
        <v>0</v>
      </c>
      <c r="GK16" s="258"/>
      <c r="GL16" s="258"/>
      <c r="GM16" s="258"/>
      <c r="GN16" s="258"/>
      <c r="GO16" s="258"/>
      <c r="GP16" s="258"/>
      <c r="GQ16" s="258"/>
      <c r="GR16" s="258"/>
      <c r="GS16" s="258">
        <f t="shared" si="19"/>
        <v>0</v>
      </c>
      <c r="GT16" s="258"/>
      <c r="GU16" s="258"/>
      <c r="GV16" s="258"/>
      <c r="GW16" s="258"/>
      <c r="GX16" s="258"/>
      <c r="GY16" s="258"/>
      <c r="GZ16" s="258"/>
      <c r="HA16" s="258"/>
      <c r="HB16" s="258">
        <f t="shared" si="20"/>
        <v>0</v>
      </c>
      <c r="HC16" s="258"/>
      <c r="HD16" s="258"/>
      <c r="HE16" s="258"/>
      <c r="HF16" s="258"/>
      <c r="HG16" s="258"/>
      <c r="HH16" s="258"/>
      <c r="HI16" s="258"/>
      <c r="HJ16" s="258"/>
      <c r="HK16" s="258">
        <f t="shared" si="21"/>
        <v>0</v>
      </c>
      <c r="HL16" s="258"/>
      <c r="HM16" s="258"/>
      <c r="HN16" s="258"/>
      <c r="HO16" s="258"/>
      <c r="HP16" s="258"/>
      <c r="HQ16" s="258"/>
      <c r="HR16" s="258"/>
      <c r="HS16" s="258"/>
      <c r="HT16" s="258">
        <f t="shared" si="22"/>
        <v>0</v>
      </c>
      <c r="HU16" s="258"/>
      <c r="HV16" s="258"/>
      <c r="HW16" s="258"/>
      <c r="HX16" s="258"/>
      <c r="HY16" s="258"/>
      <c r="HZ16" s="258"/>
      <c r="IA16" s="258"/>
      <c r="IB16" s="258"/>
      <c r="IC16" s="258">
        <f t="shared" si="23"/>
        <v>0</v>
      </c>
      <c r="ID16" s="258"/>
      <c r="IE16" s="258"/>
      <c r="IF16" s="258"/>
      <c r="IG16" s="258"/>
      <c r="IH16" s="258"/>
      <c r="II16" s="258"/>
      <c r="IJ16" s="258"/>
      <c r="IK16" s="258"/>
      <c r="IL16" s="258">
        <f t="shared" si="24"/>
        <v>0</v>
      </c>
      <c r="IM16" s="258"/>
      <c r="IN16" s="258"/>
      <c r="IO16" s="258"/>
      <c r="IP16" s="258"/>
      <c r="IQ16" s="258"/>
      <c r="IR16" s="258"/>
      <c r="IS16" s="258"/>
      <c r="IT16" s="258"/>
    </row>
    <row r="17" spans="1:254" x14ac:dyDescent="0.25">
      <c r="A17" s="256" t="str">
        <f>IF('Azioni progetto'!B16&lt;&gt;"",'Azioni progetto'!B16,"")</f>
        <v>-- Seleziona --</v>
      </c>
      <c r="B17" s="256" t="str">
        <f>IF('Azioni progetto'!C16&lt;&gt;"",'Azioni progetto'!C16,"")</f>
        <v/>
      </c>
      <c r="C17" s="256" t="str">
        <f>IF('Azioni progetto'!B16="Divulgazione_altre_aziende",VLOOKUP('Azioni progetto'!D16,MAzioni!$J$3:$K$23,2,FALSE),'Azioni progetto'!D16)</f>
        <v>-- Seleziona --</v>
      </c>
      <c r="D17" s="256" t="str">
        <f>IF('Azioni progetto'!E16&lt;&gt;"",'Azioni progetto'!E16,"")</f>
        <v/>
      </c>
      <c r="E17" s="256"/>
      <c r="F17" s="256" t="str">
        <f>IF('Azioni progetto'!B16="Divulgazione_altre_aziende",VLOOKUP('Azioni progetto'!F16,MAzioni!$J$3:$K$23,2,FALSE),'Azioni progetto'!F16)</f>
        <v>-- Seleziona --</v>
      </c>
      <c r="G17" s="256" t="str">
        <f>IF('Azioni progetto'!G16&lt;&gt;"",'Azioni progetto'!G16,"")</f>
        <v/>
      </c>
      <c r="H17" s="256"/>
      <c r="I17" s="256" t="str">
        <f>IF('Azioni progetto'!B16="Divulgazione_altre_aziende",VLOOKUP('Azioni progetto'!H16,MAzioni!$J$3:$K$23,2,FALSE),'Azioni progetto'!H16)</f>
        <v>-- Seleziona --</v>
      </c>
      <c r="J17" s="256" t="str">
        <f>IF('Azioni progetto'!J16&lt;&gt;"",'Azioni progetto'!J16,"")</f>
        <v/>
      </c>
      <c r="K17" s="256"/>
      <c r="L17" s="251" t="s">
        <v>462</v>
      </c>
      <c r="M17" s="256" t="str">
        <f>IF('Azioni progetto'!I16&lt;&gt;"",'Azioni progetto'!I16,"")</f>
        <v/>
      </c>
      <c r="N17" s="256"/>
      <c r="O17" s="251" t="s">
        <v>462</v>
      </c>
      <c r="P17" s="256"/>
      <c r="Q17" s="256"/>
      <c r="R17" s="251" t="s">
        <v>462</v>
      </c>
      <c r="S17" s="251"/>
      <c r="T17" s="394"/>
      <c r="U17" s="251" t="s">
        <v>462</v>
      </c>
      <c r="V17" s="251"/>
      <c r="W17" s="394"/>
      <c r="X17" s="251" t="s">
        <v>462</v>
      </c>
      <c r="Y17" s="251"/>
      <c r="Z17" s="394"/>
      <c r="AA17" s="251" t="s">
        <v>462</v>
      </c>
      <c r="AB17" s="251"/>
      <c r="AC17" s="394"/>
      <c r="AD17" s="251" t="s">
        <v>462</v>
      </c>
      <c r="AE17" s="251"/>
      <c r="AF17" s="394"/>
      <c r="AG17" s="252" t="str">
        <f>IF('Azioni progetto'!K16&lt;&gt;"",'Azioni progetto'!K16,"")</f>
        <v/>
      </c>
      <c r="AH17" s="252" t="str">
        <f>IF('Azioni progetto'!L16&lt;&gt;"",'Azioni progetto'!L16,"")</f>
        <v/>
      </c>
      <c r="AI17" s="22">
        <f t="shared" si="1"/>
        <v>0</v>
      </c>
      <c r="AJ17" s="257" t="str">
        <f>IF('Azioni progetto'!P16&lt;&gt;"",'Azioni progetto'!P16,"")</f>
        <v>--Seleziona--</v>
      </c>
      <c r="AK17" s="257" t="str">
        <f>IF('Azioni progetto'!Q16&lt;&gt;"",'Azioni progetto'!Q16,"")</f>
        <v>--Seleziona--</v>
      </c>
      <c r="AL17" s="257" t="str">
        <f>IF('Azioni progetto'!R16&lt;&gt;"",'Azioni progetto'!R16,"")</f>
        <v>--Seleziona--</v>
      </c>
      <c r="AM17" s="61" t="s">
        <v>641</v>
      </c>
      <c r="AN17" s="61" t="s">
        <v>641</v>
      </c>
      <c r="AO17" s="61" t="s">
        <v>641</v>
      </c>
      <c r="AP17" s="61" t="s">
        <v>641</v>
      </c>
      <c r="AQ17" s="61" t="s">
        <v>641</v>
      </c>
      <c r="AR17" s="61" t="s">
        <v>641</v>
      </c>
      <c r="AS17" s="61" t="s">
        <v>641</v>
      </c>
      <c r="AT17" s="61" t="s">
        <v>641</v>
      </c>
      <c r="AU17" s="61" t="s">
        <v>641</v>
      </c>
      <c r="AV17" s="61" t="s">
        <v>641</v>
      </c>
      <c r="AW17" s="61" t="s">
        <v>641</v>
      </c>
      <c r="AX17" s="61" t="s">
        <v>641</v>
      </c>
      <c r="AY17" s="61" t="s">
        <v>641</v>
      </c>
      <c r="AZ17" s="61" t="s">
        <v>641</v>
      </c>
      <c r="BA17" s="61" t="s">
        <v>641</v>
      </c>
      <c r="BB17" s="61" t="s">
        <v>641</v>
      </c>
      <c r="BC17" s="61" t="s">
        <v>641</v>
      </c>
      <c r="BD17" s="61" t="s">
        <v>641</v>
      </c>
      <c r="BE17" s="258">
        <f t="shared" si="2"/>
        <v>0</v>
      </c>
      <c r="BF17" s="258">
        <f t="shared" si="3"/>
        <v>0</v>
      </c>
      <c r="BG17" s="258">
        <f t="shared" si="3"/>
        <v>0</v>
      </c>
      <c r="BH17" s="258">
        <f t="shared" si="0"/>
        <v>0</v>
      </c>
      <c r="BI17" s="258">
        <f t="shared" si="0"/>
        <v>0</v>
      </c>
      <c r="BJ17" s="258">
        <f t="shared" si="0"/>
        <v>0</v>
      </c>
      <c r="BK17" s="258">
        <f t="shared" si="0"/>
        <v>0</v>
      </c>
      <c r="BL17" s="258">
        <f t="shared" si="0"/>
        <v>0</v>
      </c>
      <c r="BM17" s="258">
        <f t="shared" si="0"/>
        <v>0</v>
      </c>
      <c r="BN17" s="258">
        <f t="shared" si="4"/>
        <v>0</v>
      </c>
      <c r="BO17" s="258"/>
      <c r="BP17" s="258"/>
      <c r="BQ17" s="258"/>
      <c r="BR17" s="258"/>
      <c r="BS17" s="258"/>
      <c r="BT17" s="258"/>
      <c r="BU17" s="258"/>
      <c r="BV17" s="258"/>
      <c r="BW17" s="258">
        <f t="shared" si="5"/>
        <v>0</v>
      </c>
      <c r="BX17" s="258"/>
      <c r="BY17" s="258"/>
      <c r="BZ17" s="258"/>
      <c r="CA17" s="258"/>
      <c r="CB17" s="258"/>
      <c r="CC17" s="258"/>
      <c r="CD17" s="258"/>
      <c r="CE17" s="258"/>
      <c r="CF17" s="258">
        <f t="shared" si="6"/>
        <v>0</v>
      </c>
      <c r="CG17" s="258"/>
      <c r="CH17" s="258"/>
      <c r="CI17" s="258"/>
      <c r="CJ17" s="258"/>
      <c r="CK17" s="258"/>
      <c r="CL17" s="258"/>
      <c r="CM17" s="258"/>
      <c r="CN17" s="258"/>
      <c r="CO17" s="258">
        <f t="shared" si="7"/>
        <v>0</v>
      </c>
      <c r="CP17" s="258"/>
      <c r="CQ17" s="258"/>
      <c r="CR17" s="258"/>
      <c r="CS17" s="258"/>
      <c r="CT17" s="258"/>
      <c r="CU17" s="258"/>
      <c r="CV17" s="258"/>
      <c r="CW17" s="258"/>
      <c r="CX17" s="258">
        <f t="shared" si="8"/>
        <v>0</v>
      </c>
      <c r="CY17" s="258"/>
      <c r="CZ17" s="258"/>
      <c r="DA17" s="258"/>
      <c r="DB17" s="258"/>
      <c r="DC17" s="258"/>
      <c r="DD17" s="258"/>
      <c r="DE17" s="258"/>
      <c r="DF17" s="258"/>
      <c r="DG17" s="258">
        <f t="shared" si="9"/>
        <v>0</v>
      </c>
      <c r="DH17" s="258"/>
      <c r="DI17" s="258"/>
      <c r="DJ17" s="258"/>
      <c r="DK17" s="258"/>
      <c r="DL17" s="258"/>
      <c r="DM17" s="258"/>
      <c r="DN17" s="258"/>
      <c r="DO17" s="258"/>
      <c r="DP17" s="258">
        <f t="shared" si="10"/>
        <v>0</v>
      </c>
      <c r="DQ17" s="258"/>
      <c r="DR17" s="258"/>
      <c r="DS17" s="258"/>
      <c r="DT17" s="258"/>
      <c r="DU17" s="258"/>
      <c r="DV17" s="258"/>
      <c r="DW17" s="258"/>
      <c r="DX17" s="258"/>
      <c r="DY17" s="258">
        <f t="shared" si="11"/>
        <v>0</v>
      </c>
      <c r="DZ17" s="258"/>
      <c r="EA17" s="258"/>
      <c r="EB17" s="258"/>
      <c r="EC17" s="258"/>
      <c r="ED17" s="258"/>
      <c r="EE17" s="258"/>
      <c r="EF17" s="258"/>
      <c r="EG17" s="258"/>
      <c r="EH17" s="258">
        <f t="shared" si="12"/>
        <v>0</v>
      </c>
      <c r="EI17" s="258"/>
      <c r="EJ17" s="258"/>
      <c r="EK17" s="258"/>
      <c r="EL17" s="258"/>
      <c r="EM17" s="258"/>
      <c r="EN17" s="258"/>
      <c r="EO17" s="258"/>
      <c r="EP17" s="258"/>
      <c r="EQ17" s="258">
        <f t="shared" si="13"/>
        <v>0</v>
      </c>
      <c r="ER17" s="258"/>
      <c r="ES17" s="258"/>
      <c r="ET17" s="258"/>
      <c r="EU17" s="258"/>
      <c r="EV17" s="258"/>
      <c r="EW17" s="258"/>
      <c r="EX17" s="258"/>
      <c r="EY17" s="258"/>
      <c r="EZ17" s="258">
        <f t="shared" si="14"/>
        <v>0</v>
      </c>
      <c r="FA17" s="258"/>
      <c r="FB17" s="258"/>
      <c r="FC17" s="258"/>
      <c r="FD17" s="258"/>
      <c r="FE17" s="258"/>
      <c r="FF17" s="258"/>
      <c r="FG17" s="258"/>
      <c r="FH17" s="258"/>
      <c r="FI17" s="258">
        <f t="shared" si="15"/>
        <v>0</v>
      </c>
      <c r="FJ17" s="258"/>
      <c r="FK17" s="258"/>
      <c r="FL17" s="258"/>
      <c r="FM17" s="258"/>
      <c r="FN17" s="258"/>
      <c r="FO17" s="258"/>
      <c r="FP17" s="258"/>
      <c r="FQ17" s="258"/>
      <c r="FR17" s="258">
        <f t="shared" si="16"/>
        <v>0</v>
      </c>
      <c r="FS17" s="258"/>
      <c r="FT17" s="258"/>
      <c r="FU17" s="258"/>
      <c r="FV17" s="258"/>
      <c r="FW17" s="258"/>
      <c r="FX17" s="258"/>
      <c r="FY17" s="258"/>
      <c r="FZ17" s="258"/>
      <c r="GA17" s="258">
        <f t="shared" si="17"/>
        <v>0</v>
      </c>
      <c r="GB17" s="258"/>
      <c r="GC17" s="258"/>
      <c r="GD17" s="258"/>
      <c r="GE17" s="258"/>
      <c r="GF17" s="258"/>
      <c r="GG17" s="258"/>
      <c r="GH17" s="258"/>
      <c r="GI17" s="258"/>
      <c r="GJ17" s="258">
        <f t="shared" si="18"/>
        <v>0</v>
      </c>
      <c r="GK17" s="258"/>
      <c r="GL17" s="258"/>
      <c r="GM17" s="258"/>
      <c r="GN17" s="258"/>
      <c r="GO17" s="258"/>
      <c r="GP17" s="258"/>
      <c r="GQ17" s="258"/>
      <c r="GR17" s="258"/>
      <c r="GS17" s="258">
        <f t="shared" si="19"/>
        <v>0</v>
      </c>
      <c r="GT17" s="258"/>
      <c r="GU17" s="258"/>
      <c r="GV17" s="258"/>
      <c r="GW17" s="258"/>
      <c r="GX17" s="258"/>
      <c r="GY17" s="258"/>
      <c r="GZ17" s="258"/>
      <c r="HA17" s="258"/>
      <c r="HB17" s="258">
        <f t="shared" si="20"/>
        <v>0</v>
      </c>
      <c r="HC17" s="258"/>
      <c r="HD17" s="258"/>
      <c r="HE17" s="258"/>
      <c r="HF17" s="258"/>
      <c r="HG17" s="258"/>
      <c r="HH17" s="258"/>
      <c r="HI17" s="258"/>
      <c r="HJ17" s="258"/>
      <c r="HK17" s="258">
        <f t="shared" si="21"/>
        <v>0</v>
      </c>
      <c r="HL17" s="258"/>
      <c r="HM17" s="258"/>
      <c r="HN17" s="258"/>
      <c r="HO17" s="258"/>
      <c r="HP17" s="258"/>
      <c r="HQ17" s="258"/>
      <c r="HR17" s="258"/>
      <c r="HS17" s="258"/>
      <c r="HT17" s="258">
        <f t="shared" si="22"/>
        <v>0</v>
      </c>
      <c r="HU17" s="258"/>
      <c r="HV17" s="258"/>
      <c r="HW17" s="258"/>
      <c r="HX17" s="258"/>
      <c r="HY17" s="258"/>
      <c r="HZ17" s="258"/>
      <c r="IA17" s="258"/>
      <c r="IB17" s="258"/>
      <c r="IC17" s="258">
        <f t="shared" si="23"/>
        <v>0</v>
      </c>
      <c r="ID17" s="258"/>
      <c r="IE17" s="258"/>
      <c r="IF17" s="258"/>
      <c r="IG17" s="258"/>
      <c r="IH17" s="258"/>
      <c r="II17" s="258"/>
      <c r="IJ17" s="258"/>
      <c r="IK17" s="258"/>
      <c r="IL17" s="258">
        <f t="shared" si="24"/>
        <v>0</v>
      </c>
      <c r="IM17" s="258"/>
      <c r="IN17" s="258"/>
      <c r="IO17" s="258"/>
      <c r="IP17" s="258"/>
      <c r="IQ17" s="258"/>
      <c r="IR17" s="258"/>
      <c r="IS17" s="258"/>
      <c r="IT17" s="258"/>
    </row>
    <row r="18" spans="1:254" x14ac:dyDescent="0.25">
      <c r="A18" s="256" t="str">
        <f>IF('Azioni progetto'!B17&lt;&gt;"",'Azioni progetto'!B17,"")</f>
        <v>-- Seleziona --</v>
      </c>
      <c r="B18" s="256" t="str">
        <f>IF('Azioni progetto'!C17&lt;&gt;"",'Azioni progetto'!C17,"")</f>
        <v/>
      </c>
      <c r="C18" s="256" t="str">
        <f>IF('Azioni progetto'!B17="Divulgazione_altre_aziende",VLOOKUP('Azioni progetto'!D17,MAzioni!$J$3:$K$23,2,FALSE),'Azioni progetto'!D17)</f>
        <v>-- Seleziona --</v>
      </c>
      <c r="D18" s="256" t="str">
        <f>IF('Azioni progetto'!E17&lt;&gt;"",'Azioni progetto'!E17,"")</f>
        <v/>
      </c>
      <c r="E18" s="256"/>
      <c r="F18" s="256" t="str">
        <f>IF('Azioni progetto'!B17="Divulgazione_altre_aziende",VLOOKUP('Azioni progetto'!F17,MAzioni!$J$3:$K$23,2,FALSE),'Azioni progetto'!F17)</f>
        <v>-- Seleziona --</v>
      </c>
      <c r="G18" s="256" t="str">
        <f>IF('Azioni progetto'!G17&lt;&gt;"",'Azioni progetto'!G17,"")</f>
        <v/>
      </c>
      <c r="H18" s="256"/>
      <c r="I18" s="256" t="str">
        <f>IF('Azioni progetto'!B17="Divulgazione_altre_aziende",VLOOKUP('Azioni progetto'!H17,MAzioni!$J$3:$K$23,2,FALSE),'Azioni progetto'!H17)</f>
        <v>-- Seleziona --</v>
      </c>
      <c r="J18" s="256" t="str">
        <f>IF('Azioni progetto'!J17&lt;&gt;"",'Azioni progetto'!J17,"")</f>
        <v/>
      </c>
      <c r="K18" s="256"/>
      <c r="L18" s="251" t="s">
        <v>462</v>
      </c>
      <c r="M18" s="256" t="str">
        <f>IF('Azioni progetto'!I17&lt;&gt;"",'Azioni progetto'!I17,"")</f>
        <v/>
      </c>
      <c r="N18" s="256"/>
      <c r="O18" s="251" t="s">
        <v>462</v>
      </c>
      <c r="P18" s="256"/>
      <c r="Q18" s="256"/>
      <c r="R18" s="251" t="s">
        <v>462</v>
      </c>
      <c r="S18" s="251"/>
      <c r="T18" s="394"/>
      <c r="U18" s="251" t="s">
        <v>462</v>
      </c>
      <c r="V18" s="251"/>
      <c r="W18" s="394"/>
      <c r="X18" s="251" t="s">
        <v>462</v>
      </c>
      <c r="Y18" s="251"/>
      <c r="Z18" s="394"/>
      <c r="AA18" s="251" t="s">
        <v>462</v>
      </c>
      <c r="AB18" s="251"/>
      <c r="AC18" s="394"/>
      <c r="AD18" s="251" t="s">
        <v>462</v>
      </c>
      <c r="AE18" s="251"/>
      <c r="AF18" s="394"/>
      <c r="AG18" s="252" t="str">
        <f>IF('Azioni progetto'!K17&lt;&gt;"",'Azioni progetto'!K17,"")</f>
        <v/>
      </c>
      <c r="AH18" s="252" t="str">
        <f>IF('Azioni progetto'!L17&lt;&gt;"",'Azioni progetto'!L17,"")</f>
        <v/>
      </c>
      <c r="AI18" s="22">
        <f t="shared" si="1"/>
        <v>0</v>
      </c>
      <c r="AJ18" s="257" t="str">
        <f>IF('Azioni progetto'!P17&lt;&gt;"",'Azioni progetto'!P17,"")</f>
        <v>--Seleziona--</v>
      </c>
      <c r="AK18" s="257" t="str">
        <f>IF('Azioni progetto'!Q17&lt;&gt;"",'Azioni progetto'!Q17,"")</f>
        <v>--Seleziona--</v>
      </c>
      <c r="AL18" s="257" t="str">
        <f>IF('Azioni progetto'!R17&lt;&gt;"",'Azioni progetto'!R17,"")</f>
        <v>--Seleziona--</v>
      </c>
      <c r="AM18" s="61" t="s">
        <v>641</v>
      </c>
      <c r="AN18" s="61" t="s">
        <v>641</v>
      </c>
      <c r="AO18" s="61" t="s">
        <v>641</v>
      </c>
      <c r="AP18" s="61" t="s">
        <v>641</v>
      </c>
      <c r="AQ18" s="61" t="s">
        <v>641</v>
      </c>
      <c r="AR18" s="61" t="s">
        <v>641</v>
      </c>
      <c r="AS18" s="61" t="s">
        <v>641</v>
      </c>
      <c r="AT18" s="61" t="s">
        <v>641</v>
      </c>
      <c r="AU18" s="61" t="s">
        <v>641</v>
      </c>
      <c r="AV18" s="61" t="s">
        <v>641</v>
      </c>
      <c r="AW18" s="61" t="s">
        <v>641</v>
      </c>
      <c r="AX18" s="61" t="s">
        <v>641</v>
      </c>
      <c r="AY18" s="61" t="s">
        <v>641</v>
      </c>
      <c r="AZ18" s="61" t="s">
        <v>641</v>
      </c>
      <c r="BA18" s="61" t="s">
        <v>641</v>
      </c>
      <c r="BB18" s="61" t="s">
        <v>641</v>
      </c>
      <c r="BC18" s="61" t="s">
        <v>641</v>
      </c>
      <c r="BD18" s="61" t="s">
        <v>641</v>
      </c>
      <c r="BE18" s="258">
        <f t="shared" si="2"/>
        <v>0</v>
      </c>
      <c r="BF18" s="258">
        <f t="shared" si="3"/>
        <v>0</v>
      </c>
      <c r="BG18" s="258">
        <f t="shared" si="3"/>
        <v>0</v>
      </c>
      <c r="BH18" s="258">
        <f t="shared" si="0"/>
        <v>0</v>
      </c>
      <c r="BI18" s="258">
        <f t="shared" si="0"/>
        <v>0</v>
      </c>
      <c r="BJ18" s="258">
        <f t="shared" si="0"/>
        <v>0</v>
      </c>
      <c r="BK18" s="258">
        <f t="shared" si="0"/>
        <v>0</v>
      </c>
      <c r="BL18" s="258">
        <f t="shared" si="0"/>
        <v>0</v>
      </c>
      <c r="BM18" s="258">
        <f t="shared" si="0"/>
        <v>0</v>
      </c>
      <c r="BN18" s="258">
        <f t="shared" si="4"/>
        <v>0</v>
      </c>
      <c r="BO18" s="258"/>
      <c r="BP18" s="258"/>
      <c r="BQ18" s="258"/>
      <c r="BR18" s="258"/>
      <c r="BS18" s="258"/>
      <c r="BT18" s="258"/>
      <c r="BU18" s="258"/>
      <c r="BV18" s="258"/>
      <c r="BW18" s="258">
        <f t="shared" si="5"/>
        <v>0</v>
      </c>
      <c r="BX18" s="258"/>
      <c r="BY18" s="258"/>
      <c r="BZ18" s="258"/>
      <c r="CA18" s="258"/>
      <c r="CB18" s="258"/>
      <c r="CC18" s="258"/>
      <c r="CD18" s="258"/>
      <c r="CE18" s="258"/>
      <c r="CF18" s="258">
        <f t="shared" si="6"/>
        <v>0</v>
      </c>
      <c r="CG18" s="258"/>
      <c r="CH18" s="258"/>
      <c r="CI18" s="258"/>
      <c r="CJ18" s="258"/>
      <c r="CK18" s="258"/>
      <c r="CL18" s="258"/>
      <c r="CM18" s="258"/>
      <c r="CN18" s="258"/>
      <c r="CO18" s="258">
        <f t="shared" si="7"/>
        <v>0</v>
      </c>
      <c r="CP18" s="258"/>
      <c r="CQ18" s="258"/>
      <c r="CR18" s="258"/>
      <c r="CS18" s="258"/>
      <c r="CT18" s="258"/>
      <c r="CU18" s="258"/>
      <c r="CV18" s="258"/>
      <c r="CW18" s="258"/>
      <c r="CX18" s="258">
        <f t="shared" si="8"/>
        <v>0</v>
      </c>
      <c r="CY18" s="258"/>
      <c r="CZ18" s="258"/>
      <c r="DA18" s="258"/>
      <c r="DB18" s="258"/>
      <c r="DC18" s="258"/>
      <c r="DD18" s="258"/>
      <c r="DE18" s="258"/>
      <c r="DF18" s="258"/>
      <c r="DG18" s="258">
        <f t="shared" si="9"/>
        <v>0</v>
      </c>
      <c r="DH18" s="258"/>
      <c r="DI18" s="258"/>
      <c r="DJ18" s="258"/>
      <c r="DK18" s="258"/>
      <c r="DL18" s="258"/>
      <c r="DM18" s="258"/>
      <c r="DN18" s="258"/>
      <c r="DO18" s="258"/>
      <c r="DP18" s="258">
        <f t="shared" si="10"/>
        <v>0</v>
      </c>
      <c r="DQ18" s="258"/>
      <c r="DR18" s="258"/>
      <c r="DS18" s="258"/>
      <c r="DT18" s="258"/>
      <c r="DU18" s="258"/>
      <c r="DV18" s="258"/>
      <c r="DW18" s="258"/>
      <c r="DX18" s="258"/>
      <c r="DY18" s="258">
        <f t="shared" si="11"/>
        <v>0</v>
      </c>
      <c r="DZ18" s="258"/>
      <c r="EA18" s="258"/>
      <c r="EB18" s="258"/>
      <c r="EC18" s="258"/>
      <c r="ED18" s="258"/>
      <c r="EE18" s="258"/>
      <c r="EF18" s="258"/>
      <c r="EG18" s="258"/>
      <c r="EH18" s="258">
        <f t="shared" si="12"/>
        <v>0</v>
      </c>
      <c r="EI18" s="258"/>
      <c r="EJ18" s="258"/>
      <c r="EK18" s="258"/>
      <c r="EL18" s="258"/>
      <c r="EM18" s="258"/>
      <c r="EN18" s="258"/>
      <c r="EO18" s="258"/>
      <c r="EP18" s="258"/>
      <c r="EQ18" s="258">
        <f t="shared" si="13"/>
        <v>0</v>
      </c>
      <c r="ER18" s="258"/>
      <c r="ES18" s="258"/>
      <c r="ET18" s="258"/>
      <c r="EU18" s="258"/>
      <c r="EV18" s="258"/>
      <c r="EW18" s="258"/>
      <c r="EX18" s="258"/>
      <c r="EY18" s="258"/>
      <c r="EZ18" s="258">
        <f t="shared" si="14"/>
        <v>0</v>
      </c>
      <c r="FA18" s="258"/>
      <c r="FB18" s="258"/>
      <c r="FC18" s="258"/>
      <c r="FD18" s="258"/>
      <c r="FE18" s="258"/>
      <c r="FF18" s="258"/>
      <c r="FG18" s="258"/>
      <c r="FH18" s="258"/>
      <c r="FI18" s="258">
        <f t="shared" si="15"/>
        <v>0</v>
      </c>
      <c r="FJ18" s="258"/>
      <c r="FK18" s="258"/>
      <c r="FL18" s="258"/>
      <c r="FM18" s="258"/>
      <c r="FN18" s="258"/>
      <c r="FO18" s="258"/>
      <c r="FP18" s="258"/>
      <c r="FQ18" s="258"/>
      <c r="FR18" s="258">
        <f t="shared" si="16"/>
        <v>0</v>
      </c>
      <c r="FS18" s="258"/>
      <c r="FT18" s="258"/>
      <c r="FU18" s="258"/>
      <c r="FV18" s="258"/>
      <c r="FW18" s="258"/>
      <c r="FX18" s="258"/>
      <c r="FY18" s="258"/>
      <c r="FZ18" s="258"/>
      <c r="GA18" s="258">
        <f t="shared" si="17"/>
        <v>0</v>
      </c>
      <c r="GB18" s="258"/>
      <c r="GC18" s="258"/>
      <c r="GD18" s="258"/>
      <c r="GE18" s="258"/>
      <c r="GF18" s="258"/>
      <c r="GG18" s="258"/>
      <c r="GH18" s="258"/>
      <c r="GI18" s="258"/>
      <c r="GJ18" s="258">
        <f t="shared" si="18"/>
        <v>0</v>
      </c>
      <c r="GK18" s="258"/>
      <c r="GL18" s="258"/>
      <c r="GM18" s="258"/>
      <c r="GN18" s="258"/>
      <c r="GO18" s="258"/>
      <c r="GP18" s="258"/>
      <c r="GQ18" s="258"/>
      <c r="GR18" s="258"/>
      <c r="GS18" s="258">
        <f t="shared" si="19"/>
        <v>0</v>
      </c>
      <c r="GT18" s="258"/>
      <c r="GU18" s="258"/>
      <c r="GV18" s="258"/>
      <c r="GW18" s="258"/>
      <c r="GX18" s="258"/>
      <c r="GY18" s="258"/>
      <c r="GZ18" s="258"/>
      <c r="HA18" s="258"/>
      <c r="HB18" s="258">
        <f t="shared" si="20"/>
        <v>0</v>
      </c>
      <c r="HC18" s="258"/>
      <c r="HD18" s="258"/>
      <c r="HE18" s="258"/>
      <c r="HF18" s="258"/>
      <c r="HG18" s="258"/>
      <c r="HH18" s="258"/>
      <c r="HI18" s="258"/>
      <c r="HJ18" s="258"/>
      <c r="HK18" s="258">
        <f t="shared" si="21"/>
        <v>0</v>
      </c>
      <c r="HL18" s="258"/>
      <c r="HM18" s="258"/>
      <c r="HN18" s="258"/>
      <c r="HO18" s="258"/>
      <c r="HP18" s="258"/>
      <c r="HQ18" s="258"/>
      <c r="HR18" s="258"/>
      <c r="HS18" s="258"/>
      <c r="HT18" s="258">
        <f t="shared" si="22"/>
        <v>0</v>
      </c>
      <c r="HU18" s="258"/>
      <c r="HV18" s="258"/>
      <c r="HW18" s="258"/>
      <c r="HX18" s="258"/>
      <c r="HY18" s="258"/>
      <c r="HZ18" s="258"/>
      <c r="IA18" s="258"/>
      <c r="IB18" s="258"/>
      <c r="IC18" s="258">
        <f t="shared" si="23"/>
        <v>0</v>
      </c>
      <c r="ID18" s="258"/>
      <c r="IE18" s="258"/>
      <c r="IF18" s="258"/>
      <c r="IG18" s="258"/>
      <c r="IH18" s="258"/>
      <c r="II18" s="258"/>
      <c r="IJ18" s="258"/>
      <c r="IK18" s="258"/>
      <c r="IL18" s="258">
        <f t="shared" si="24"/>
        <v>0</v>
      </c>
      <c r="IM18" s="258"/>
      <c r="IN18" s="258"/>
      <c r="IO18" s="258"/>
      <c r="IP18" s="258"/>
      <c r="IQ18" s="258"/>
      <c r="IR18" s="258"/>
      <c r="IS18" s="258"/>
      <c r="IT18" s="258"/>
    </row>
    <row r="19" spans="1:254" x14ac:dyDescent="0.25">
      <c r="A19" s="256" t="str">
        <f>IF('Azioni progetto'!B18&lt;&gt;"",'Azioni progetto'!B18,"")</f>
        <v>-- Seleziona --</v>
      </c>
      <c r="B19" s="256" t="str">
        <f>IF('Azioni progetto'!C18&lt;&gt;"",'Azioni progetto'!C18,"")</f>
        <v/>
      </c>
      <c r="C19" s="256" t="str">
        <f>IF('Azioni progetto'!B18="Divulgazione_altre_aziende",VLOOKUP('Azioni progetto'!D18,MAzioni!$J$3:$K$23,2,FALSE),'Azioni progetto'!D18)</f>
        <v>-- Seleziona --</v>
      </c>
      <c r="D19" s="256" t="str">
        <f>IF('Azioni progetto'!E18&lt;&gt;"",'Azioni progetto'!E18,"")</f>
        <v/>
      </c>
      <c r="E19" s="256"/>
      <c r="F19" s="256" t="str">
        <f>IF('Azioni progetto'!B18="Divulgazione_altre_aziende",VLOOKUP('Azioni progetto'!F18,MAzioni!$J$3:$K$23,2,FALSE),'Azioni progetto'!F18)</f>
        <v>-- Seleziona --</v>
      </c>
      <c r="G19" s="256" t="str">
        <f>IF('Azioni progetto'!G18&lt;&gt;"",'Azioni progetto'!G18,"")</f>
        <v/>
      </c>
      <c r="H19" s="256"/>
      <c r="I19" s="256" t="str">
        <f>IF('Azioni progetto'!B18="Divulgazione_altre_aziende",VLOOKUP('Azioni progetto'!H18,MAzioni!$J$3:$K$23,2,FALSE),'Azioni progetto'!H18)</f>
        <v>-- Seleziona --</v>
      </c>
      <c r="J19" s="256" t="str">
        <f>IF('Azioni progetto'!J18&lt;&gt;"",'Azioni progetto'!J18,"")</f>
        <v/>
      </c>
      <c r="K19" s="256"/>
      <c r="L19" s="251" t="s">
        <v>462</v>
      </c>
      <c r="M19" s="256" t="str">
        <f>IF('Azioni progetto'!I18&lt;&gt;"",'Azioni progetto'!I18,"")</f>
        <v/>
      </c>
      <c r="N19" s="256"/>
      <c r="O19" s="251" t="s">
        <v>462</v>
      </c>
      <c r="P19" s="256"/>
      <c r="Q19" s="256"/>
      <c r="R19" s="251" t="s">
        <v>462</v>
      </c>
      <c r="S19" s="251"/>
      <c r="T19" s="394"/>
      <c r="U19" s="251" t="s">
        <v>462</v>
      </c>
      <c r="V19" s="251"/>
      <c r="W19" s="394"/>
      <c r="X19" s="251" t="s">
        <v>462</v>
      </c>
      <c r="Y19" s="251"/>
      <c r="Z19" s="394"/>
      <c r="AA19" s="251" t="s">
        <v>462</v>
      </c>
      <c r="AB19" s="251"/>
      <c r="AC19" s="394"/>
      <c r="AD19" s="251" t="s">
        <v>462</v>
      </c>
      <c r="AE19" s="251"/>
      <c r="AF19" s="394"/>
      <c r="AG19" s="252" t="str">
        <f>IF('Azioni progetto'!K18&lt;&gt;"",'Azioni progetto'!K18,"")</f>
        <v/>
      </c>
      <c r="AH19" s="252" t="str">
        <f>IF('Azioni progetto'!L18&lt;&gt;"",'Azioni progetto'!L18,"")</f>
        <v/>
      </c>
      <c r="AI19" s="22">
        <f t="shared" si="1"/>
        <v>0</v>
      </c>
      <c r="AJ19" s="257" t="str">
        <f>IF('Azioni progetto'!P18&lt;&gt;"",'Azioni progetto'!P18,"")</f>
        <v>--Seleziona--</v>
      </c>
      <c r="AK19" s="257" t="str">
        <f>IF('Azioni progetto'!Q18&lt;&gt;"",'Azioni progetto'!Q18,"")</f>
        <v>--Seleziona--</v>
      </c>
      <c r="AL19" s="257" t="str">
        <f>IF('Azioni progetto'!R18&lt;&gt;"",'Azioni progetto'!R18,"")</f>
        <v>--Seleziona--</v>
      </c>
      <c r="AM19" s="61" t="s">
        <v>641</v>
      </c>
      <c r="AN19" s="61" t="s">
        <v>641</v>
      </c>
      <c r="AO19" s="61" t="s">
        <v>641</v>
      </c>
      <c r="AP19" s="61" t="s">
        <v>641</v>
      </c>
      <c r="AQ19" s="61" t="s">
        <v>641</v>
      </c>
      <c r="AR19" s="61" t="s">
        <v>641</v>
      </c>
      <c r="AS19" s="61" t="s">
        <v>641</v>
      </c>
      <c r="AT19" s="61" t="s">
        <v>641</v>
      </c>
      <c r="AU19" s="61" t="s">
        <v>641</v>
      </c>
      <c r="AV19" s="61" t="s">
        <v>641</v>
      </c>
      <c r="AW19" s="61" t="s">
        <v>641</v>
      </c>
      <c r="AX19" s="61" t="s">
        <v>641</v>
      </c>
      <c r="AY19" s="61" t="s">
        <v>641</v>
      </c>
      <c r="AZ19" s="61" t="s">
        <v>641</v>
      </c>
      <c r="BA19" s="61" t="s">
        <v>641</v>
      </c>
      <c r="BB19" s="61" t="s">
        <v>641</v>
      </c>
      <c r="BC19" s="61" t="s">
        <v>641</v>
      </c>
      <c r="BD19" s="61" t="s">
        <v>641</v>
      </c>
      <c r="BE19" s="258">
        <f t="shared" si="2"/>
        <v>0</v>
      </c>
      <c r="BF19" s="258">
        <f t="shared" si="3"/>
        <v>0</v>
      </c>
      <c r="BG19" s="258">
        <f t="shared" si="3"/>
        <v>0</v>
      </c>
      <c r="BH19" s="258">
        <f t="shared" si="0"/>
        <v>0</v>
      </c>
      <c r="BI19" s="258">
        <f t="shared" si="0"/>
        <v>0</v>
      </c>
      <c r="BJ19" s="258">
        <f t="shared" si="0"/>
        <v>0</v>
      </c>
      <c r="BK19" s="258">
        <f t="shared" si="0"/>
        <v>0</v>
      </c>
      <c r="BL19" s="258">
        <f t="shared" si="0"/>
        <v>0</v>
      </c>
      <c r="BM19" s="258">
        <f t="shared" si="0"/>
        <v>0</v>
      </c>
      <c r="BN19" s="258">
        <f t="shared" si="4"/>
        <v>0</v>
      </c>
      <c r="BO19" s="258"/>
      <c r="BP19" s="258"/>
      <c r="BQ19" s="258"/>
      <c r="BR19" s="258"/>
      <c r="BS19" s="258"/>
      <c r="BT19" s="258"/>
      <c r="BU19" s="258"/>
      <c r="BV19" s="258"/>
      <c r="BW19" s="258">
        <f t="shared" si="5"/>
        <v>0</v>
      </c>
      <c r="BX19" s="258"/>
      <c r="BY19" s="258"/>
      <c r="BZ19" s="258"/>
      <c r="CA19" s="258"/>
      <c r="CB19" s="258"/>
      <c r="CC19" s="258"/>
      <c r="CD19" s="258"/>
      <c r="CE19" s="258"/>
      <c r="CF19" s="258">
        <f t="shared" si="6"/>
        <v>0</v>
      </c>
      <c r="CG19" s="258"/>
      <c r="CH19" s="258"/>
      <c r="CI19" s="258"/>
      <c r="CJ19" s="258"/>
      <c r="CK19" s="258"/>
      <c r="CL19" s="258"/>
      <c r="CM19" s="258"/>
      <c r="CN19" s="258"/>
      <c r="CO19" s="258">
        <f t="shared" si="7"/>
        <v>0</v>
      </c>
      <c r="CP19" s="258"/>
      <c r="CQ19" s="258"/>
      <c r="CR19" s="258"/>
      <c r="CS19" s="258"/>
      <c r="CT19" s="258"/>
      <c r="CU19" s="258"/>
      <c r="CV19" s="258"/>
      <c r="CW19" s="258"/>
      <c r="CX19" s="258">
        <f t="shared" si="8"/>
        <v>0</v>
      </c>
      <c r="CY19" s="258"/>
      <c r="CZ19" s="258"/>
      <c r="DA19" s="258"/>
      <c r="DB19" s="258"/>
      <c r="DC19" s="258"/>
      <c r="DD19" s="258"/>
      <c r="DE19" s="258"/>
      <c r="DF19" s="258"/>
      <c r="DG19" s="258">
        <f t="shared" si="9"/>
        <v>0</v>
      </c>
      <c r="DH19" s="258"/>
      <c r="DI19" s="258"/>
      <c r="DJ19" s="258"/>
      <c r="DK19" s="258"/>
      <c r="DL19" s="258"/>
      <c r="DM19" s="258"/>
      <c r="DN19" s="258"/>
      <c r="DO19" s="258"/>
      <c r="DP19" s="258">
        <f t="shared" si="10"/>
        <v>0</v>
      </c>
      <c r="DQ19" s="258"/>
      <c r="DR19" s="258"/>
      <c r="DS19" s="258"/>
      <c r="DT19" s="258"/>
      <c r="DU19" s="258"/>
      <c r="DV19" s="258"/>
      <c r="DW19" s="258"/>
      <c r="DX19" s="258"/>
      <c r="DY19" s="258">
        <f t="shared" si="11"/>
        <v>0</v>
      </c>
      <c r="DZ19" s="258"/>
      <c r="EA19" s="258"/>
      <c r="EB19" s="258"/>
      <c r="EC19" s="258"/>
      <c r="ED19" s="258"/>
      <c r="EE19" s="258"/>
      <c r="EF19" s="258"/>
      <c r="EG19" s="258"/>
      <c r="EH19" s="258">
        <f t="shared" si="12"/>
        <v>0</v>
      </c>
      <c r="EI19" s="258"/>
      <c r="EJ19" s="258"/>
      <c r="EK19" s="258"/>
      <c r="EL19" s="258"/>
      <c r="EM19" s="258"/>
      <c r="EN19" s="258"/>
      <c r="EO19" s="258"/>
      <c r="EP19" s="258"/>
      <c r="EQ19" s="258">
        <f t="shared" si="13"/>
        <v>0</v>
      </c>
      <c r="ER19" s="258"/>
      <c r="ES19" s="258"/>
      <c r="ET19" s="258"/>
      <c r="EU19" s="258"/>
      <c r="EV19" s="258"/>
      <c r="EW19" s="258"/>
      <c r="EX19" s="258"/>
      <c r="EY19" s="258"/>
      <c r="EZ19" s="258">
        <f t="shared" si="14"/>
        <v>0</v>
      </c>
      <c r="FA19" s="258"/>
      <c r="FB19" s="258"/>
      <c r="FC19" s="258"/>
      <c r="FD19" s="258"/>
      <c r="FE19" s="258"/>
      <c r="FF19" s="258"/>
      <c r="FG19" s="258"/>
      <c r="FH19" s="258"/>
      <c r="FI19" s="258">
        <f t="shared" si="15"/>
        <v>0</v>
      </c>
      <c r="FJ19" s="258"/>
      <c r="FK19" s="258"/>
      <c r="FL19" s="258"/>
      <c r="FM19" s="258"/>
      <c r="FN19" s="258"/>
      <c r="FO19" s="258"/>
      <c r="FP19" s="258"/>
      <c r="FQ19" s="258"/>
      <c r="FR19" s="258">
        <f t="shared" si="16"/>
        <v>0</v>
      </c>
      <c r="FS19" s="258"/>
      <c r="FT19" s="258"/>
      <c r="FU19" s="258"/>
      <c r="FV19" s="258"/>
      <c r="FW19" s="258"/>
      <c r="FX19" s="258"/>
      <c r="FY19" s="258"/>
      <c r="FZ19" s="258"/>
      <c r="GA19" s="258">
        <f t="shared" si="17"/>
        <v>0</v>
      </c>
      <c r="GB19" s="258"/>
      <c r="GC19" s="258"/>
      <c r="GD19" s="258"/>
      <c r="GE19" s="258"/>
      <c r="GF19" s="258"/>
      <c r="GG19" s="258"/>
      <c r="GH19" s="258"/>
      <c r="GI19" s="258"/>
      <c r="GJ19" s="258">
        <f t="shared" si="18"/>
        <v>0</v>
      </c>
      <c r="GK19" s="258"/>
      <c r="GL19" s="258"/>
      <c r="GM19" s="258"/>
      <c r="GN19" s="258"/>
      <c r="GO19" s="258"/>
      <c r="GP19" s="258"/>
      <c r="GQ19" s="258"/>
      <c r="GR19" s="258"/>
      <c r="GS19" s="258">
        <f t="shared" si="19"/>
        <v>0</v>
      </c>
      <c r="GT19" s="258"/>
      <c r="GU19" s="258"/>
      <c r="GV19" s="258"/>
      <c r="GW19" s="258"/>
      <c r="GX19" s="258"/>
      <c r="GY19" s="258"/>
      <c r="GZ19" s="258"/>
      <c r="HA19" s="258"/>
      <c r="HB19" s="258">
        <f t="shared" si="20"/>
        <v>0</v>
      </c>
      <c r="HC19" s="258"/>
      <c r="HD19" s="258"/>
      <c r="HE19" s="258"/>
      <c r="HF19" s="258"/>
      <c r="HG19" s="258"/>
      <c r="HH19" s="258"/>
      <c r="HI19" s="258"/>
      <c r="HJ19" s="258"/>
      <c r="HK19" s="258">
        <f t="shared" si="21"/>
        <v>0</v>
      </c>
      <c r="HL19" s="258"/>
      <c r="HM19" s="258"/>
      <c r="HN19" s="258"/>
      <c r="HO19" s="258"/>
      <c r="HP19" s="258"/>
      <c r="HQ19" s="258"/>
      <c r="HR19" s="258"/>
      <c r="HS19" s="258"/>
      <c r="HT19" s="258">
        <f t="shared" si="22"/>
        <v>0</v>
      </c>
      <c r="HU19" s="258"/>
      <c r="HV19" s="258"/>
      <c r="HW19" s="258"/>
      <c r="HX19" s="258"/>
      <c r="HY19" s="258"/>
      <c r="HZ19" s="258"/>
      <c r="IA19" s="258"/>
      <c r="IB19" s="258"/>
      <c r="IC19" s="258">
        <f t="shared" si="23"/>
        <v>0</v>
      </c>
      <c r="ID19" s="258"/>
      <c r="IE19" s="258"/>
      <c r="IF19" s="258"/>
      <c r="IG19" s="258"/>
      <c r="IH19" s="258"/>
      <c r="II19" s="258"/>
      <c r="IJ19" s="258"/>
      <c r="IK19" s="258"/>
      <c r="IL19" s="258">
        <f t="shared" si="24"/>
        <v>0</v>
      </c>
      <c r="IM19" s="258"/>
      <c r="IN19" s="258"/>
      <c r="IO19" s="258"/>
      <c r="IP19" s="258"/>
      <c r="IQ19" s="258"/>
      <c r="IR19" s="258"/>
      <c r="IS19" s="258"/>
      <c r="IT19" s="258"/>
    </row>
    <row r="20" spans="1:254" x14ac:dyDescent="0.25">
      <c r="A20" s="256" t="str">
        <f>IF('Azioni progetto'!B19&lt;&gt;"",'Azioni progetto'!B19,"")</f>
        <v>-- Seleziona --</v>
      </c>
      <c r="B20" s="256" t="str">
        <f>IF('Azioni progetto'!C19&lt;&gt;"",'Azioni progetto'!C19,"")</f>
        <v/>
      </c>
      <c r="C20" s="256" t="str">
        <f>IF('Azioni progetto'!B19="Divulgazione_altre_aziende",VLOOKUP('Azioni progetto'!D19,MAzioni!$J$3:$K$23,2,FALSE),'Azioni progetto'!D19)</f>
        <v>-- Seleziona --</v>
      </c>
      <c r="D20" s="256" t="str">
        <f>IF('Azioni progetto'!E19&lt;&gt;"",'Azioni progetto'!E19,"")</f>
        <v/>
      </c>
      <c r="E20" s="256"/>
      <c r="F20" s="256" t="str">
        <f>IF('Azioni progetto'!B19="Divulgazione_altre_aziende",VLOOKUP('Azioni progetto'!F19,MAzioni!$J$3:$K$23,2,FALSE),'Azioni progetto'!F19)</f>
        <v>-- Seleziona --</v>
      </c>
      <c r="G20" s="256" t="str">
        <f>IF('Azioni progetto'!G19&lt;&gt;"",'Azioni progetto'!G19,"")</f>
        <v/>
      </c>
      <c r="H20" s="256"/>
      <c r="I20" s="256" t="str">
        <f>IF('Azioni progetto'!B19="Divulgazione_altre_aziende",VLOOKUP('Azioni progetto'!H19,MAzioni!$J$3:$K$23,2,FALSE),'Azioni progetto'!H19)</f>
        <v>-- Seleziona --</v>
      </c>
      <c r="J20" s="256" t="str">
        <f>IF('Azioni progetto'!J19&lt;&gt;"",'Azioni progetto'!J19,"")</f>
        <v/>
      </c>
      <c r="K20" s="256"/>
      <c r="L20" s="251" t="s">
        <v>462</v>
      </c>
      <c r="M20" s="256" t="str">
        <f>IF('Azioni progetto'!I19&lt;&gt;"",'Azioni progetto'!I19,"")</f>
        <v/>
      </c>
      <c r="N20" s="256"/>
      <c r="O20" s="251" t="s">
        <v>462</v>
      </c>
      <c r="P20" s="256"/>
      <c r="Q20" s="256"/>
      <c r="R20" s="251" t="s">
        <v>462</v>
      </c>
      <c r="S20" s="251"/>
      <c r="T20" s="394"/>
      <c r="U20" s="251" t="s">
        <v>462</v>
      </c>
      <c r="V20" s="251"/>
      <c r="W20" s="394"/>
      <c r="X20" s="251" t="s">
        <v>462</v>
      </c>
      <c r="Y20" s="251"/>
      <c r="Z20" s="394"/>
      <c r="AA20" s="251" t="s">
        <v>462</v>
      </c>
      <c r="AB20" s="251"/>
      <c r="AC20" s="394"/>
      <c r="AD20" s="251" t="s">
        <v>462</v>
      </c>
      <c r="AE20" s="251"/>
      <c r="AF20" s="394"/>
      <c r="AG20" s="252" t="str">
        <f>IF('Azioni progetto'!K19&lt;&gt;"",'Azioni progetto'!K19,"")</f>
        <v/>
      </c>
      <c r="AH20" s="252" t="str">
        <f>IF('Azioni progetto'!L19&lt;&gt;"",'Azioni progetto'!L19,"")</f>
        <v/>
      </c>
      <c r="AI20" s="22">
        <f t="shared" si="1"/>
        <v>0</v>
      </c>
      <c r="AJ20" s="257" t="str">
        <f>IF('Azioni progetto'!P19&lt;&gt;"",'Azioni progetto'!P19,"")</f>
        <v>--Seleziona--</v>
      </c>
      <c r="AK20" s="257" t="str">
        <f>IF('Azioni progetto'!Q19&lt;&gt;"",'Azioni progetto'!Q19,"")</f>
        <v>--Seleziona--</v>
      </c>
      <c r="AL20" s="257" t="str">
        <f>IF('Azioni progetto'!R19&lt;&gt;"",'Azioni progetto'!R19,"")</f>
        <v>--Seleziona--</v>
      </c>
      <c r="AM20" s="61" t="s">
        <v>641</v>
      </c>
      <c r="AN20" s="61" t="s">
        <v>641</v>
      </c>
      <c r="AO20" s="61" t="s">
        <v>641</v>
      </c>
      <c r="AP20" s="61" t="s">
        <v>641</v>
      </c>
      <c r="AQ20" s="61" t="s">
        <v>641</v>
      </c>
      <c r="AR20" s="61" t="s">
        <v>641</v>
      </c>
      <c r="AS20" s="61" t="s">
        <v>641</v>
      </c>
      <c r="AT20" s="61" t="s">
        <v>641</v>
      </c>
      <c r="AU20" s="61" t="s">
        <v>641</v>
      </c>
      <c r="AV20" s="61" t="s">
        <v>641</v>
      </c>
      <c r="AW20" s="61" t="s">
        <v>641</v>
      </c>
      <c r="AX20" s="61" t="s">
        <v>641</v>
      </c>
      <c r="AY20" s="61" t="s">
        <v>641</v>
      </c>
      <c r="AZ20" s="61" t="s">
        <v>641</v>
      </c>
      <c r="BA20" s="61" t="s">
        <v>641</v>
      </c>
      <c r="BB20" s="61" t="s">
        <v>641</v>
      </c>
      <c r="BC20" s="61" t="s">
        <v>641</v>
      </c>
      <c r="BD20" s="61" t="s">
        <v>641</v>
      </c>
      <c r="BE20" s="258">
        <f t="shared" si="2"/>
        <v>0</v>
      </c>
      <c r="BF20" s="258">
        <f t="shared" si="3"/>
        <v>0</v>
      </c>
      <c r="BG20" s="258">
        <f t="shared" si="3"/>
        <v>0</v>
      </c>
      <c r="BH20" s="258">
        <f t="shared" si="0"/>
        <v>0</v>
      </c>
      <c r="BI20" s="258">
        <f t="shared" si="0"/>
        <v>0</v>
      </c>
      <c r="BJ20" s="258">
        <f t="shared" si="0"/>
        <v>0</v>
      </c>
      <c r="BK20" s="258">
        <f t="shared" si="0"/>
        <v>0</v>
      </c>
      <c r="BL20" s="258">
        <f t="shared" si="0"/>
        <v>0</v>
      </c>
      <c r="BM20" s="258">
        <f t="shared" si="0"/>
        <v>0</v>
      </c>
      <c r="BN20" s="258">
        <f t="shared" si="4"/>
        <v>0</v>
      </c>
      <c r="BO20" s="258"/>
      <c r="BP20" s="258"/>
      <c r="BQ20" s="258"/>
      <c r="BR20" s="258"/>
      <c r="BS20" s="258"/>
      <c r="BT20" s="258"/>
      <c r="BU20" s="258"/>
      <c r="BV20" s="258"/>
      <c r="BW20" s="258">
        <f t="shared" si="5"/>
        <v>0</v>
      </c>
      <c r="BX20" s="258"/>
      <c r="BY20" s="258"/>
      <c r="BZ20" s="258"/>
      <c r="CA20" s="258"/>
      <c r="CB20" s="258"/>
      <c r="CC20" s="258"/>
      <c r="CD20" s="258"/>
      <c r="CE20" s="258"/>
      <c r="CF20" s="258">
        <f t="shared" si="6"/>
        <v>0</v>
      </c>
      <c r="CG20" s="258"/>
      <c r="CH20" s="258"/>
      <c r="CI20" s="258"/>
      <c r="CJ20" s="258"/>
      <c r="CK20" s="258"/>
      <c r="CL20" s="258"/>
      <c r="CM20" s="258"/>
      <c r="CN20" s="258"/>
      <c r="CO20" s="258">
        <f t="shared" si="7"/>
        <v>0</v>
      </c>
      <c r="CP20" s="258"/>
      <c r="CQ20" s="258"/>
      <c r="CR20" s="258"/>
      <c r="CS20" s="258"/>
      <c r="CT20" s="258"/>
      <c r="CU20" s="258"/>
      <c r="CV20" s="258"/>
      <c r="CW20" s="258"/>
      <c r="CX20" s="258">
        <f t="shared" si="8"/>
        <v>0</v>
      </c>
      <c r="CY20" s="258"/>
      <c r="CZ20" s="258"/>
      <c r="DA20" s="258"/>
      <c r="DB20" s="258"/>
      <c r="DC20" s="258"/>
      <c r="DD20" s="258"/>
      <c r="DE20" s="258"/>
      <c r="DF20" s="258"/>
      <c r="DG20" s="258">
        <f t="shared" si="9"/>
        <v>0</v>
      </c>
      <c r="DH20" s="258"/>
      <c r="DI20" s="258"/>
      <c r="DJ20" s="258"/>
      <c r="DK20" s="258"/>
      <c r="DL20" s="258"/>
      <c r="DM20" s="258"/>
      <c r="DN20" s="258"/>
      <c r="DO20" s="258"/>
      <c r="DP20" s="258">
        <f t="shared" si="10"/>
        <v>0</v>
      </c>
      <c r="DQ20" s="258"/>
      <c r="DR20" s="258"/>
      <c r="DS20" s="258"/>
      <c r="DT20" s="258"/>
      <c r="DU20" s="258"/>
      <c r="DV20" s="258"/>
      <c r="DW20" s="258"/>
      <c r="DX20" s="258"/>
      <c r="DY20" s="258">
        <f t="shared" si="11"/>
        <v>0</v>
      </c>
      <c r="DZ20" s="258"/>
      <c r="EA20" s="258"/>
      <c r="EB20" s="258"/>
      <c r="EC20" s="258"/>
      <c r="ED20" s="258"/>
      <c r="EE20" s="258"/>
      <c r="EF20" s="258"/>
      <c r="EG20" s="258"/>
      <c r="EH20" s="258">
        <f t="shared" si="12"/>
        <v>0</v>
      </c>
      <c r="EI20" s="258"/>
      <c r="EJ20" s="258"/>
      <c r="EK20" s="258"/>
      <c r="EL20" s="258"/>
      <c r="EM20" s="258"/>
      <c r="EN20" s="258"/>
      <c r="EO20" s="258"/>
      <c r="EP20" s="258"/>
      <c r="EQ20" s="258">
        <f t="shared" si="13"/>
        <v>0</v>
      </c>
      <c r="ER20" s="258"/>
      <c r="ES20" s="258"/>
      <c r="ET20" s="258"/>
      <c r="EU20" s="258"/>
      <c r="EV20" s="258"/>
      <c r="EW20" s="258"/>
      <c r="EX20" s="258"/>
      <c r="EY20" s="258"/>
      <c r="EZ20" s="258">
        <f t="shared" si="14"/>
        <v>0</v>
      </c>
      <c r="FA20" s="258"/>
      <c r="FB20" s="258"/>
      <c r="FC20" s="258"/>
      <c r="FD20" s="258"/>
      <c r="FE20" s="258"/>
      <c r="FF20" s="258"/>
      <c r="FG20" s="258"/>
      <c r="FH20" s="258"/>
      <c r="FI20" s="258">
        <f t="shared" si="15"/>
        <v>0</v>
      </c>
      <c r="FJ20" s="258"/>
      <c r="FK20" s="258"/>
      <c r="FL20" s="258"/>
      <c r="FM20" s="258"/>
      <c r="FN20" s="258"/>
      <c r="FO20" s="258"/>
      <c r="FP20" s="258"/>
      <c r="FQ20" s="258"/>
      <c r="FR20" s="258">
        <f t="shared" si="16"/>
        <v>0</v>
      </c>
      <c r="FS20" s="258"/>
      <c r="FT20" s="258"/>
      <c r="FU20" s="258"/>
      <c r="FV20" s="258"/>
      <c r="FW20" s="258"/>
      <c r="FX20" s="258"/>
      <c r="FY20" s="258"/>
      <c r="FZ20" s="258"/>
      <c r="GA20" s="258">
        <f t="shared" si="17"/>
        <v>0</v>
      </c>
      <c r="GB20" s="258"/>
      <c r="GC20" s="258"/>
      <c r="GD20" s="258"/>
      <c r="GE20" s="258"/>
      <c r="GF20" s="258"/>
      <c r="GG20" s="258"/>
      <c r="GH20" s="258"/>
      <c r="GI20" s="258"/>
      <c r="GJ20" s="258">
        <f t="shared" si="18"/>
        <v>0</v>
      </c>
      <c r="GK20" s="258"/>
      <c r="GL20" s="258"/>
      <c r="GM20" s="258"/>
      <c r="GN20" s="258"/>
      <c r="GO20" s="258"/>
      <c r="GP20" s="258"/>
      <c r="GQ20" s="258"/>
      <c r="GR20" s="258"/>
      <c r="GS20" s="258">
        <f t="shared" si="19"/>
        <v>0</v>
      </c>
      <c r="GT20" s="258"/>
      <c r="GU20" s="258"/>
      <c r="GV20" s="258"/>
      <c r="GW20" s="258"/>
      <c r="GX20" s="258"/>
      <c r="GY20" s="258"/>
      <c r="GZ20" s="258"/>
      <c r="HA20" s="258"/>
      <c r="HB20" s="258">
        <f t="shared" si="20"/>
        <v>0</v>
      </c>
      <c r="HC20" s="258"/>
      <c r="HD20" s="258"/>
      <c r="HE20" s="258"/>
      <c r="HF20" s="258"/>
      <c r="HG20" s="258"/>
      <c r="HH20" s="258"/>
      <c r="HI20" s="258"/>
      <c r="HJ20" s="258"/>
      <c r="HK20" s="258">
        <f t="shared" si="21"/>
        <v>0</v>
      </c>
      <c r="HL20" s="258"/>
      <c r="HM20" s="258"/>
      <c r="HN20" s="258"/>
      <c r="HO20" s="258"/>
      <c r="HP20" s="258"/>
      <c r="HQ20" s="258"/>
      <c r="HR20" s="258"/>
      <c r="HS20" s="258"/>
      <c r="HT20" s="258">
        <f t="shared" si="22"/>
        <v>0</v>
      </c>
      <c r="HU20" s="258"/>
      <c r="HV20" s="258"/>
      <c r="HW20" s="258"/>
      <c r="HX20" s="258"/>
      <c r="HY20" s="258"/>
      <c r="HZ20" s="258"/>
      <c r="IA20" s="258"/>
      <c r="IB20" s="258"/>
      <c r="IC20" s="258">
        <f t="shared" si="23"/>
        <v>0</v>
      </c>
      <c r="ID20" s="258"/>
      <c r="IE20" s="258"/>
      <c r="IF20" s="258"/>
      <c r="IG20" s="258"/>
      <c r="IH20" s="258"/>
      <c r="II20" s="258"/>
      <c r="IJ20" s="258"/>
      <c r="IK20" s="258"/>
      <c r="IL20" s="258">
        <f t="shared" si="24"/>
        <v>0</v>
      </c>
      <c r="IM20" s="258"/>
      <c r="IN20" s="258"/>
      <c r="IO20" s="258"/>
      <c r="IP20" s="258"/>
      <c r="IQ20" s="258"/>
      <c r="IR20" s="258"/>
      <c r="IS20" s="258"/>
      <c r="IT20" s="258"/>
    </row>
    <row r="21" spans="1:254" x14ac:dyDescent="0.25">
      <c r="A21" s="256" t="str">
        <f>IF('Azioni progetto'!B20&lt;&gt;"",'Azioni progetto'!B20,"")</f>
        <v>-- Seleziona --</v>
      </c>
      <c r="B21" s="256" t="str">
        <f>IF('Azioni progetto'!C20&lt;&gt;"",'Azioni progetto'!C20,"")</f>
        <v/>
      </c>
      <c r="C21" s="256" t="str">
        <f>IF('Azioni progetto'!B20="Divulgazione_altre_aziende",VLOOKUP('Azioni progetto'!D20,MAzioni!$J$3:$K$23,2,FALSE),'Azioni progetto'!D20)</f>
        <v>-- Seleziona --</v>
      </c>
      <c r="D21" s="256" t="str">
        <f>IF('Azioni progetto'!E20&lt;&gt;"",'Azioni progetto'!E20,"")</f>
        <v/>
      </c>
      <c r="E21" s="256"/>
      <c r="F21" s="256" t="str">
        <f>IF('Azioni progetto'!B20="Divulgazione_altre_aziende",VLOOKUP('Azioni progetto'!F20,MAzioni!$J$3:$K$23,2,FALSE),'Azioni progetto'!F20)</f>
        <v>-- Seleziona --</v>
      </c>
      <c r="G21" s="256" t="str">
        <f>IF('Azioni progetto'!G20&lt;&gt;"",'Azioni progetto'!G20,"")</f>
        <v/>
      </c>
      <c r="H21" s="256"/>
      <c r="I21" s="256" t="str">
        <f>IF('Azioni progetto'!B20="Divulgazione_altre_aziende",VLOOKUP('Azioni progetto'!H20,MAzioni!$J$3:$K$23,2,FALSE),'Azioni progetto'!H20)</f>
        <v>-- Seleziona --</v>
      </c>
      <c r="J21" s="256" t="str">
        <f>IF('Azioni progetto'!J20&lt;&gt;"",'Azioni progetto'!J20,"")</f>
        <v/>
      </c>
      <c r="K21" s="256"/>
      <c r="L21" s="251" t="s">
        <v>462</v>
      </c>
      <c r="M21" s="256" t="str">
        <f>IF('Azioni progetto'!I20&lt;&gt;"",'Azioni progetto'!I20,"")</f>
        <v/>
      </c>
      <c r="N21" s="256"/>
      <c r="O21" s="251" t="s">
        <v>462</v>
      </c>
      <c r="P21" s="256"/>
      <c r="Q21" s="256"/>
      <c r="R21" s="251" t="s">
        <v>462</v>
      </c>
      <c r="S21" s="251"/>
      <c r="T21" s="394"/>
      <c r="U21" s="251" t="s">
        <v>462</v>
      </c>
      <c r="V21" s="251"/>
      <c r="W21" s="394"/>
      <c r="X21" s="251" t="s">
        <v>462</v>
      </c>
      <c r="Y21" s="251"/>
      <c r="Z21" s="394"/>
      <c r="AA21" s="251" t="s">
        <v>462</v>
      </c>
      <c r="AB21" s="251"/>
      <c r="AC21" s="394"/>
      <c r="AD21" s="251" t="s">
        <v>462</v>
      </c>
      <c r="AE21" s="251"/>
      <c r="AF21" s="394"/>
      <c r="AG21" s="252" t="str">
        <f>IF('Azioni progetto'!K20&lt;&gt;"",'Azioni progetto'!K20,"")</f>
        <v/>
      </c>
      <c r="AH21" s="252" t="str">
        <f>IF('Azioni progetto'!L20&lt;&gt;"",'Azioni progetto'!L20,"")</f>
        <v/>
      </c>
      <c r="AI21" s="22">
        <f t="shared" si="1"/>
        <v>0</v>
      </c>
      <c r="AJ21" s="257" t="str">
        <f>IF('Azioni progetto'!P20&lt;&gt;"",'Azioni progetto'!P20,"")</f>
        <v>--Seleziona--</v>
      </c>
      <c r="AK21" s="257" t="str">
        <f>IF('Azioni progetto'!Q20&lt;&gt;"",'Azioni progetto'!Q20,"")</f>
        <v>--Seleziona--</v>
      </c>
      <c r="AL21" s="257" t="str">
        <f>IF('Azioni progetto'!R20&lt;&gt;"",'Azioni progetto'!R20,"")</f>
        <v>--Seleziona--</v>
      </c>
      <c r="AM21" s="61" t="s">
        <v>641</v>
      </c>
      <c r="AN21" s="61" t="s">
        <v>641</v>
      </c>
      <c r="AO21" s="61" t="s">
        <v>641</v>
      </c>
      <c r="AP21" s="61" t="s">
        <v>641</v>
      </c>
      <c r="AQ21" s="61" t="s">
        <v>641</v>
      </c>
      <c r="AR21" s="61" t="s">
        <v>641</v>
      </c>
      <c r="AS21" s="61" t="s">
        <v>641</v>
      </c>
      <c r="AT21" s="61" t="s">
        <v>641</v>
      </c>
      <c r="AU21" s="61" t="s">
        <v>641</v>
      </c>
      <c r="AV21" s="61" t="s">
        <v>641</v>
      </c>
      <c r="AW21" s="61" t="s">
        <v>641</v>
      </c>
      <c r="AX21" s="61" t="s">
        <v>641</v>
      </c>
      <c r="AY21" s="61" t="s">
        <v>641</v>
      </c>
      <c r="AZ21" s="61" t="s">
        <v>641</v>
      </c>
      <c r="BA21" s="61" t="s">
        <v>641</v>
      </c>
      <c r="BB21" s="61" t="s">
        <v>641</v>
      </c>
      <c r="BC21" s="61" t="s">
        <v>641</v>
      </c>
      <c r="BD21" s="61" t="s">
        <v>641</v>
      </c>
      <c r="BE21" s="258">
        <f t="shared" si="2"/>
        <v>0</v>
      </c>
      <c r="BF21" s="258">
        <f t="shared" si="3"/>
        <v>0</v>
      </c>
      <c r="BG21" s="258">
        <f t="shared" si="3"/>
        <v>0</v>
      </c>
      <c r="BH21" s="258">
        <f t="shared" si="0"/>
        <v>0</v>
      </c>
      <c r="BI21" s="258">
        <f t="shared" si="0"/>
        <v>0</v>
      </c>
      <c r="BJ21" s="258">
        <f t="shared" si="0"/>
        <v>0</v>
      </c>
      <c r="BK21" s="258">
        <f t="shared" si="0"/>
        <v>0</v>
      </c>
      <c r="BL21" s="258">
        <f t="shared" si="0"/>
        <v>0</v>
      </c>
      <c r="BM21" s="258">
        <f t="shared" si="0"/>
        <v>0</v>
      </c>
      <c r="BN21" s="258">
        <f t="shared" si="4"/>
        <v>0</v>
      </c>
      <c r="BO21" s="258"/>
      <c r="BP21" s="258"/>
      <c r="BQ21" s="258"/>
      <c r="BR21" s="258"/>
      <c r="BS21" s="258"/>
      <c r="BT21" s="258"/>
      <c r="BU21" s="258"/>
      <c r="BV21" s="258"/>
      <c r="BW21" s="258">
        <f t="shared" si="5"/>
        <v>0</v>
      </c>
      <c r="BX21" s="258"/>
      <c r="BY21" s="258"/>
      <c r="BZ21" s="258"/>
      <c r="CA21" s="258"/>
      <c r="CB21" s="258"/>
      <c r="CC21" s="258"/>
      <c r="CD21" s="258"/>
      <c r="CE21" s="258"/>
      <c r="CF21" s="258">
        <f t="shared" si="6"/>
        <v>0</v>
      </c>
      <c r="CG21" s="258"/>
      <c r="CH21" s="258"/>
      <c r="CI21" s="258"/>
      <c r="CJ21" s="258"/>
      <c r="CK21" s="258"/>
      <c r="CL21" s="258"/>
      <c r="CM21" s="258"/>
      <c r="CN21" s="258"/>
      <c r="CO21" s="258">
        <f t="shared" si="7"/>
        <v>0</v>
      </c>
      <c r="CP21" s="258"/>
      <c r="CQ21" s="258"/>
      <c r="CR21" s="258"/>
      <c r="CS21" s="258"/>
      <c r="CT21" s="258"/>
      <c r="CU21" s="258"/>
      <c r="CV21" s="258"/>
      <c r="CW21" s="258"/>
      <c r="CX21" s="258">
        <f t="shared" si="8"/>
        <v>0</v>
      </c>
      <c r="CY21" s="258"/>
      <c r="CZ21" s="258"/>
      <c r="DA21" s="258"/>
      <c r="DB21" s="258"/>
      <c r="DC21" s="258"/>
      <c r="DD21" s="258"/>
      <c r="DE21" s="258"/>
      <c r="DF21" s="258"/>
      <c r="DG21" s="258">
        <f t="shared" si="9"/>
        <v>0</v>
      </c>
      <c r="DH21" s="258"/>
      <c r="DI21" s="258"/>
      <c r="DJ21" s="258"/>
      <c r="DK21" s="258"/>
      <c r="DL21" s="258"/>
      <c r="DM21" s="258"/>
      <c r="DN21" s="258"/>
      <c r="DO21" s="258"/>
      <c r="DP21" s="258">
        <f t="shared" si="10"/>
        <v>0</v>
      </c>
      <c r="DQ21" s="258"/>
      <c r="DR21" s="258"/>
      <c r="DS21" s="258"/>
      <c r="DT21" s="258"/>
      <c r="DU21" s="258"/>
      <c r="DV21" s="258"/>
      <c r="DW21" s="258"/>
      <c r="DX21" s="258"/>
      <c r="DY21" s="258">
        <f t="shared" si="11"/>
        <v>0</v>
      </c>
      <c r="DZ21" s="258"/>
      <c r="EA21" s="258"/>
      <c r="EB21" s="258"/>
      <c r="EC21" s="258"/>
      <c r="ED21" s="258"/>
      <c r="EE21" s="258"/>
      <c r="EF21" s="258"/>
      <c r="EG21" s="258"/>
      <c r="EH21" s="258">
        <f t="shared" si="12"/>
        <v>0</v>
      </c>
      <c r="EI21" s="258"/>
      <c r="EJ21" s="258"/>
      <c r="EK21" s="258"/>
      <c r="EL21" s="258"/>
      <c r="EM21" s="258"/>
      <c r="EN21" s="258"/>
      <c r="EO21" s="258"/>
      <c r="EP21" s="258"/>
      <c r="EQ21" s="258">
        <f t="shared" si="13"/>
        <v>0</v>
      </c>
      <c r="ER21" s="258"/>
      <c r="ES21" s="258"/>
      <c r="ET21" s="258"/>
      <c r="EU21" s="258"/>
      <c r="EV21" s="258"/>
      <c r="EW21" s="258"/>
      <c r="EX21" s="258"/>
      <c r="EY21" s="258"/>
      <c r="EZ21" s="258">
        <f t="shared" si="14"/>
        <v>0</v>
      </c>
      <c r="FA21" s="258"/>
      <c r="FB21" s="258"/>
      <c r="FC21" s="258"/>
      <c r="FD21" s="258"/>
      <c r="FE21" s="258"/>
      <c r="FF21" s="258"/>
      <c r="FG21" s="258"/>
      <c r="FH21" s="258"/>
      <c r="FI21" s="258">
        <f t="shared" si="15"/>
        <v>0</v>
      </c>
      <c r="FJ21" s="258"/>
      <c r="FK21" s="258"/>
      <c r="FL21" s="258"/>
      <c r="FM21" s="258"/>
      <c r="FN21" s="258"/>
      <c r="FO21" s="258"/>
      <c r="FP21" s="258"/>
      <c r="FQ21" s="258"/>
      <c r="FR21" s="258">
        <f t="shared" si="16"/>
        <v>0</v>
      </c>
      <c r="FS21" s="258"/>
      <c r="FT21" s="258"/>
      <c r="FU21" s="258"/>
      <c r="FV21" s="258"/>
      <c r="FW21" s="258"/>
      <c r="FX21" s="258"/>
      <c r="FY21" s="258"/>
      <c r="FZ21" s="258"/>
      <c r="GA21" s="258">
        <f t="shared" si="17"/>
        <v>0</v>
      </c>
      <c r="GB21" s="258"/>
      <c r="GC21" s="258"/>
      <c r="GD21" s="258"/>
      <c r="GE21" s="258"/>
      <c r="GF21" s="258"/>
      <c r="GG21" s="258"/>
      <c r="GH21" s="258"/>
      <c r="GI21" s="258"/>
      <c r="GJ21" s="258">
        <f t="shared" si="18"/>
        <v>0</v>
      </c>
      <c r="GK21" s="258"/>
      <c r="GL21" s="258"/>
      <c r="GM21" s="258"/>
      <c r="GN21" s="258"/>
      <c r="GO21" s="258"/>
      <c r="GP21" s="258"/>
      <c r="GQ21" s="258"/>
      <c r="GR21" s="258"/>
      <c r="GS21" s="258">
        <f t="shared" si="19"/>
        <v>0</v>
      </c>
      <c r="GT21" s="258"/>
      <c r="GU21" s="258"/>
      <c r="GV21" s="258"/>
      <c r="GW21" s="258"/>
      <c r="GX21" s="258"/>
      <c r="GY21" s="258"/>
      <c r="GZ21" s="258"/>
      <c r="HA21" s="258"/>
      <c r="HB21" s="258">
        <f t="shared" si="20"/>
        <v>0</v>
      </c>
      <c r="HC21" s="258"/>
      <c r="HD21" s="258"/>
      <c r="HE21" s="258"/>
      <c r="HF21" s="258"/>
      <c r="HG21" s="258"/>
      <c r="HH21" s="258"/>
      <c r="HI21" s="258"/>
      <c r="HJ21" s="258"/>
      <c r="HK21" s="258">
        <f t="shared" si="21"/>
        <v>0</v>
      </c>
      <c r="HL21" s="258"/>
      <c r="HM21" s="258"/>
      <c r="HN21" s="258"/>
      <c r="HO21" s="258"/>
      <c r="HP21" s="258"/>
      <c r="HQ21" s="258"/>
      <c r="HR21" s="258"/>
      <c r="HS21" s="258"/>
      <c r="HT21" s="258">
        <f t="shared" si="22"/>
        <v>0</v>
      </c>
      <c r="HU21" s="258"/>
      <c r="HV21" s="258"/>
      <c r="HW21" s="258"/>
      <c r="HX21" s="258"/>
      <c r="HY21" s="258"/>
      <c r="HZ21" s="258"/>
      <c r="IA21" s="258"/>
      <c r="IB21" s="258"/>
      <c r="IC21" s="258">
        <f t="shared" si="23"/>
        <v>0</v>
      </c>
      <c r="ID21" s="258"/>
      <c r="IE21" s="258"/>
      <c r="IF21" s="258"/>
      <c r="IG21" s="258"/>
      <c r="IH21" s="258"/>
      <c r="II21" s="258"/>
      <c r="IJ21" s="258"/>
      <c r="IK21" s="258"/>
      <c r="IL21" s="258">
        <f t="shared" si="24"/>
        <v>0</v>
      </c>
      <c r="IM21" s="258"/>
      <c r="IN21" s="258"/>
      <c r="IO21" s="258"/>
      <c r="IP21" s="258"/>
      <c r="IQ21" s="258"/>
      <c r="IR21" s="258"/>
      <c r="IS21" s="258"/>
      <c r="IT21" s="258"/>
    </row>
    <row r="22" spans="1:254" x14ac:dyDescent="0.25">
      <c r="A22" s="256" t="str">
        <f>IF('Azioni progetto'!B21&lt;&gt;"",'Azioni progetto'!B21,"")</f>
        <v>-- Seleziona --</v>
      </c>
      <c r="B22" s="256" t="str">
        <f>IF('Azioni progetto'!C21&lt;&gt;"",'Azioni progetto'!C21,"")</f>
        <v/>
      </c>
      <c r="C22" s="256" t="str">
        <f>IF('Azioni progetto'!B21="Divulgazione_altre_aziende",VLOOKUP('Azioni progetto'!D21,MAzioni!$J$3:$K$23,2,FALSE),'Azioni progetto'!D21)</f>
        <v>-- Seleziona --</v>
      </c>
      <c r="D22" s="256" t="str">
        <f>IF('Azioni progetto'!E21&lt;&gt;"",'Azioni progetto'!E21,"")</f>
        <v/>
      </c>
      <c r="E22" s="256"/>
      <c r="F22" s="256" t="str">
        <f>IF('Azioni progetto'!B21="Divulgazione_altre_aziende",VLOOKUP('Azioni progetto'!F21,MAzioni!$J$3:$K$23,2,FALSE),'Azioni progetto'!F21)</f>
        <v>-- Seleziona --</v>
      </c>
      <c r="G22" s="256" t="str">
        <f>IF('Azioni progetto'!G21&lt;&gt;"",'Azioni progetto'!G21,"")</f>
        <v/>
      </c>
      <c r="H22" s="256"/>
      <c r="I22" s="256" t="str">
        <f>IF('Azioni progetto'!B21="Divulgazione_altre_aziende",VLOOKUP('Azioni progetto'!H21,MAzioni!$J$3:$K$23,2,FALSE),'Azioni progetto'!H21)</f>
        <v>-- Seleziona --</v>
      </c>
      <c r="J22" s="256" t="str">
        <f>IF('Azioni progetto'!J21&lt;&gt;"",'Azioni progetto'!J21,"")</f>
        <v/>
      </c>
      <c r="K22" s="256"/>
      <c r="L22" s="251" t="s">
        <v>462</v>
      </c>
      <c r="M22" s="256" t="str">
        <f>IF('Azioni progetto'!I21&lt;&gt;"",'Azioni progetto'!I21,"")</f>
        <v/>
      </c>
      <c r="N22" s="256"/>
      <c r="O22" s="251" t="s">
        <v>462</v>
      </c>
      <c r="P22" s="256"/>
      <c r="Q22" s="256"/>
      <c r="R22" s="251" t="s">
        <v>462</v>
      </c>
      <c r="S22" s="251"/>
      <c r="T22" s="394"/>
      <c r="U22" s="251" t="s">
        <v>462</v>
      </c>
      <c r="V22" s="251"/>
      <c r="W22" s="394"/>
      <c r="X22" s="251" t="s">
        <v>462</v>
      </c>
      <c r="Y22" s="251"/>
      <c r="Z22" s="394"/>
      <c r="AA22" s="251" t="s">
        <v>462</v>
      </c>
      <c r="AB22" s="251"/>
      <c r="AC22" s="394"/>
      <c r="AD22" s="251" t="s">
        <v>462</v>
      </c>
      <c r="AE22" s="251"/>
      <c r="AF22" s="394"/>
      <c r="AG22" s="252" t="str">
        <f>IF('Azioni progetto'!K21&lt;&gt;"",'Azioni progetto'!K21,"")</f>
        <v/>
      </c>
      <c r="AH22" s="252" t="str">
        <f>IF('Azioni progetto'!L21&lt;&gt;"",'Azioni progetto'!L21,"")</f>
        <v/>
      </c>
      <c r="AI22" s="22">
        <f t="shared" si="1"/>
        <v>0</v>
      </c>
      <c r="AJ22" s="257" t="str">
        <f>IF('Azioni progetto'!P21&lt;&gt;"",'Azioni progetto'!P21,"")</f>
        <v>--Seleziona--</v>
      </c>
      <c r="AK22" s="257" t="str">
        <f>IF('Azioni progetto'!Q21&lt;&gt;"",'Azioni progetto'!Q21,"")</f>
        <v>--Seleziona--</v>
      </c>
      <c r="AL22" s="257" t="str">
        <f>IF('Azioni progetto'!R21&lt;&gt;"",'Azioni progetto'!R21,"")</f>
        <v>--Seleziona--</v>
      </c>
      <c r="AM22" s="61" t="s">
        <v>641</v>
      </c>
      <c r="AN22" s="61" t="s">
        <v>641</v>
      </c>
      <c r="AO22" s="61" t="s">
        <v>641</v>
      </c>
      <c r="AP22" s="61" t="s">
        <v>641</v>
      </c>
      <c r="AQ22" s="61" t="s">
        <v>641</v>
      </c>
      <c r="AR22" s="61" t="s">
        <v>641</v>
      </c>
      <c r="AS22" s="61" t="s">
        <v>641</v>
      </c>
      <c r="AT22" s="61" t="s">
        <v>641</v>
      </c>
      <c r="AU22" s="61" t="s">
        <v>641</v>
      </c>
      <c r="AV22" s="61" t="s">
        <v>641</v>
      </c>
      <c r="AW22" s="61" t="s">
        <v>641</v>
      </c>
      <c r="AX22" s="61" t="s">
        <v>641</v>
      </c>
      <c r="AY22" s="61" t="s">
        <v>641</v>
      </c>
      <c r="AZ22" s="61" t="s">
        <v>641</v>
      </c>
      <c r="BA22" s="61" t="s">
        <v>641</v>
      </c>
      <c r="BB22" s="61" t="s">
        <v>641</v>
      </c>
      <c r="BC22" s="61" t="s">
        <v>641</v>
      </c>
      <c r="BD22" s="61" t="s">
        <v>641</v>
      </c>
      <c r="BE22" s="258">
        <f t="shared" si="2"/>
        <v>0</v>
      </c>
      <c r="BF22" s="258">
        <f t="shared" si="3"/>
        <v>0</v>
      </c>
      <c r="BG22" s="258">
        <f t="shared" si="3"/>
        <v>0</v>
      </c>
      <c r="BH22" s="258">
        <f t="shared" si="0"/>
        <v>0</v>
      </c>
      <c r="BI22" s="258">
        <f t="shared" si="0"/>
        <v>0</v>
      </c>
      <c r="BJ22" s="258">
        <f t="shared" si="0"/>
        <v>0</v>
      </c>
      <c r="BK22" s="258">
        <f t="shared" si="0"/>
        <v>0</v>
      </c>
      <c r="BL22" s="258">
        <f t="shared" si="0"/>
        <v>0</v>
      </c>
      <c r="BM22" s="258">
        <f t="shared" si="0"/>
        <v>0</v>
      </c>
      <c r="BN22" s="258">
        <f t="shared" si="4"/>
        <v>0</v>
      </c>
      <c r="BO22" s="258"/>
      <c r="BP22" s="258"/>
      <c r="BQ22" s="258"/>
      <c r="BR22" s="258"/>
      <c r="BS22" s="258"/>
      <c r="BT22" s="258"/>
      <c r="BU22" s="258"/>
      <c r="BV22" s="258"/>
      <c r="BW22" s="258">
        <f t="shared" si="5"/>
        <v>0</v>
      </c>
      <c r="BX22" s="258"/>
      <c r="BY22" s="258"/>
      <c r="BZ22" s="258"/>
      <c r="CA22" s="258"/>
      <c r="CB22" s="258"/>
      <c r="CC22" s="258"/>
      <c r="CD22" s="258"/>
      <c r="CE22" s="258"/>
      <c r="CF22" s="258">
        <f t="shared" si="6"/>
        <v>0</v>
      </c>
      <c r="CG22" s="258"/>
      <c r="CH22" s="258"/>
      <c r="CI22" s="258"/>
      <c r="CJ22" s="258"/>
      <c r="CK22" s="258"/>
      <c r="CL22" s="258"/>
      <c r="CM22" s="258"/>
      <c r="CN22" s="258"/>
      <c r="CO22" s="258">
        <f t="shared" si="7"/>
        <v>0</v>
      </c>
      <c r="CP22" s="258"/>
      <c r="CQ22" s="258"/>
      <c r="CR22" s="258"/>
      <c r="CS22" s="258"/>
      <c r="CT22" s="258"/>
      <c r="CU22" s="258"/>
      <c r="CV22" s="258"/>
      <c r="CW22" s="258"/>
      <c r="CX22" s="258">
        <f t="shared" si="8"/>
        <v>0</v>
      </c>
      <c r="CY22" s="258"/>
      <c r="CZ22" s="258"/>
      <c r="DA22" s="258"/>
      <c r="DB22" s="258"/>
      <c r="DC22" s="258"/>
      <c r="DD22" s="258"/>
      <c r="DE22" s="258"/>
      <c r="DF22" s="258"/>
      <c r="DG22" s="258">
        <f t="shared" si="9"/>
        <v>0</v>
      </c>
      <c r="DH22" s="258"/>
      <c r="DI22" s="258"/>
      <c r="DJ22" s="258"/>
      <c r="DK22" s="258"/>
      <c r="DL22" s="258"/>
      <c r="DM22" s="258"/>
      <c r="DN22" s="258"/>
      <c r="DO22" s="258"/>
      <c r="DP22" s="258">
        <f t="shared" si="10"/>
        <v>0</v>
      </c>
      <c r="DQ22" s="258"/>
      <c r="DR22" s="258"/>
      <c r="DS22" s="258"/>
      <c r="DT22" s="258"/>
      <c r="DU22" s="258"/>
      <c r="DV22" s="258"/>
      <c r="DW22" s="258"/>
      <c r="DX22" s="258"/>
      <c r="DY22" s="258">
        <f t="shared" si="11"/>
        <v>0</v>
      </c>
      <c r="DZ22" s="258"/>
      <c r="EA22" s="258"/>
      <c r="EB22" s="258"/>
      <c r="EC22" s="258"/>
      <c r="ED22" s="258"/>
      <c r="EE22" s="258"/>
      <c r="EF22" s="258"/>
      <c r="EG22" s="258"/>
      <c r="EH22" s="258">
        <f t="shared" si="12"/>
        <v>0</v>
      </c>
      <c r="EI22" s="258"/>
      <c r="EJ22" s="258"/>
      <c r="EK22" s="258"/>
      <c r="EL22" s="258"/>
      <c r="EM22" s="258"/>
      <c r="EN22" s="258"/>
      <c r="EO22" s="258"/>
      <c r="EP22" s="258"/>
      <c r="EQ22" s="258">
        <f t="shared" si="13"/>
        <v>0</v>
      </c>
      <c r="ER22" s="258"/>
      <c r="ES22" s="258"/>
      <c r="ET22" s="258"/>
      <c r="EU22" s="258"/>
      <c r="EV22" s="258"/>
      <c r="EW22" s="258"/>
      <c r="EX22" s="258"/>
      <c r="EY22" s="258"/>
      <c r="EZ22" s="258">
        <f t="shared" si="14"/>
        <v>0</v>
      </c>
      <c r="FA22" s="258"/>
      <c r="FB22" s="258"/>
      <c r="FC22" s="258"/>
      <c r="FD22" s="258"/>
      <c r="FE22" s="258"/>
      <c r="FF22" s="258"/>
      <c r="FG22" s="258"/>
      <c r="FH22" s="258"/>
      <c r="FI22" s="258">
        <f t="shared" si="15"/>
        <v>0</v>
      </c>
      <c r="FJ22" s="258"/>
      <c r="FK22" s="258"/>
      <c r="FL22" s="258"/>
      <c r="FM22" s="258"/>
      <c r="FN22" s="258"/>
      <c r="FO22" s="258"/>
      <c r="FP22" s="258"/>
      <c r="FQ22" s="258"/>
      <c r="FR22" s="258">
        <f t="shared" si="16"/>
        <v>0</v>
      </c>
      <c r="FS22" s="258"/>
      <c r="FT22" s="258"/>
      <c r="FU22" s="258"/>
      <c r="FV22" s="258"/>
      <c r="FW22" s="258"/>
      <c r="FX22" s="258"/>
      <c r="FY22" s="258"/>
      <c r="FZ22" s="258"/>
      <c r="GA22" s="258">
        <f t="shared" si="17"/>
        <v>0</v>
      </c>
      <c r="GB22" s="258"/>
      <c r="GC22" s="258"/>
      <c r="GD22" s="258"/>
      <c r="GE22" s="258"/>
      <c r="GF22" s="258"/>
      <c r="GG22" s="258"/>
      <c r="GH22" s="258"/>
      <c r="GI22" s="258"/>
      <c r="GJ22" s="258">
        <f t="shared" si="18"/>
        <v>0</v>
      </c>
      <c r="GK22" s="258"/>
      <c r="GL22" s="258"/>
      <c r="GM22" s="258"/>
      <c r="GN22" s="258"/>
      <c r="GO22" s="258"/>
      <c r="GP22" s="258"/>
      <c r="GQ22" s="258"/>
      <c r="GR22" s="258"/>
      <c r="GS22" s="258">
        <f t="shared" si="19"/>
        <v>0</v>
      </c>
      <c r="GT22" s="258"/>
      <c r="GU22" s="258"/>
      <c r="GV22" s="258"/>
      <c r="GW22" s="258"/>
      <c r="GX22" s="258"/>
      <c r="GY22" s="258"/>
      <c r="GZ22" s="258"/>
      <c r="HA22" s="258"/>
      <c r="HB22" s="258">
        <f t="shared" si="20"/>
        <v>0</v>
      </c>
      <c r="HC22" s="258"/>
      <c r="HD22" s="258"/>
      <c r="HE22" s="258"/>
      <c r="HF22" s="258"/>
      <c r="HG22" s="258"/>
      <c r="HH22" s="258"/>
      <c r="HI22" s="258"/>
      <c r="HJ22" s="258"/>
      <c r="HK22" s="258">
        <f t="shared" si="21"/>
        <v>0</v>
      </c>
      <c r="HL22" s="258"/>
      <c r="HM22" s="258"/>
      <c r="HN22" s="258"/>
      <c r="HO22" s="258"/>
      <c r="HP22" s="258"/>
      <c r="HQ22" s="258"/>
      <c r="HR22" s="258"/>
      <c r="HS22" s="258"/>
      <c r="HT22" s="258">
        <f t="shared" si="22"/>
        <v>0</v>
      </c>
      <c r="HU22" s="258"/>
      <c r="HV22" s="258"/>
      <c r="HW22" s="258"/>
      <c r="HX22" s="258"/>
      <c r="HY22" s="258"/>
      <c r="HZ22" s="258"/>
      <c r="IA22" s="258"/>
      <c r="IB22" s="258"/>
      <c r="IC22" s="258">
        <f t="shared" si="23"/>
        <v>0</v>
      </c>
      <c r="ID22" s="258"/>
      <c r="IE22" s="258"/>
      <c r="IF22" s="258"/>
      <c r="IG22" s="258"/>
      <c r="IH22" s="258"/>
      <c r="II22" s="258"/>
      <c r="IJ22" s="258"/>
      <c r="IK22" s="258"/>
      <c r="IL22" s="258">
        <f t="shared" si="24"/>
        <v>0</v>
      </c>
      <c r="IM22" s="258"/>
      <c r="IN22" s="258"/>
      <c r="IO22" s="258"/>
      <c r="IP22" s="258"/>
      <c r="IQ22" s="258"/>
      <c r="IR22" s="258"/>
      <c r="IS22" s="258"/>
      <c r="IT22" s="258"/>
    </row>
    <row r="23" spans="1:254" x14ac:dyDescent="0.25">
      <c r="A23" s="256" t="str">
        <f>IF('Azioni progetto'!B22&lt;&gt;"",'Azioni progetto'!B22,"")</f>
        <v>-- Seleziona --</v>
      </c>
      <c r="B23" s="256" t="str">
        <f>IF('Azioni progetto'!C22&lt;&gt;"",'Azioni progetto'!C22,"")</f>
        <v/>
      </c>
      <c r="C23" s="256" t="str">
        <f>IF('Azioni progetto'!B22="Divulgazione_altre_aziende",VLOOKUP('Azioni progetto'!D22,MAzioni!$J$3:$K$23,2,FALSE),'Azioni progetto'!D22)</f>
        <v>-- Seleziona --</v>
      </c>
      <c r="D23" s="256" t="str">
        <f>IF('Azioni progetto'!E22&lt;&gt;"",'Azioni progetto'!E22,"")</f>
        <v/>
      </c>
      <c r="E23" s="256"/>
      <c r="F23" s="256" t="str">
        <f>IF('Azioni progetto'!B22="Divulgazione_altre_aziende",VLOOKUP('Azioni progetto'!F22,MAzioni!$J$3:$K$23,2,FALSE),'Azioni progetto'!F22)</f>
        <v>-- Seleziona --</v>
      </c>
      <c r="G23" s="256" t="str">
        <f>IF('Azioni progetto'!G22&lt;&gt;"",'Azioni progetto'!G22,"")</f>
        <v/>
      </c>
      <c r="H23" s="256"/>
      <c r="I23" s="256" t="str">
        <f>IF('Azioni progetto'!B22="Divulgazione_altre_aziende",VLOOKUP('Azioni progetto'!H22,MAzioni!$J$3:$K$23,2,FALSE),'Azioni progetto'!H22)</f>
        <v>-- Seleziona --</v>
      </c>
      <c r="J23" s="256" t="str">
        <f>IF('Azioni progetto'!J22&lt;&gt;"",'Azioni progetto'!J22,"")</f>
        <v/>
      </c>
      <c r="K23" s="256"/>
      <c r="L23" s="251" t="s">
        <v>462</v>
      </c>
      <c r="M23" s="256" t="str">
        <f>IF('Azioni progetto'!I22&lt;&gt;"",'Azioni progetto'!I22,"")</f>
        <v/>
      </c>
      <c r="N23" s="256"/>
      <c r="O23" s="251" t="s">
        <v>462</v>
      </c>
      <c r="P23" s="256"/>
      <c r="Q23" s="256"/>
      <c r="R23" s="251" t="s">
        <v>462</v>
      </c>
      <c r="S23" s="251"/>
      <c r="T23" s="394"/>
      <c r="U23" s="251" t="s">
        <v>462</v>
      </c>
      <c r="V23" s="251"/>
      <c r="W23" s="394"/>
      <c r="X23" s="251" t="s">
        <v>462</v>
      </c>
      <c r="Y23" s="251"/>
      <c r="Z23" s="394"/>
      <c r="AA23" s="251" t="s">
        <v>462</v>
      </c>
      <c r="AB23" s="251"/>
      <c r="AC23" s="394"/>
      <c r="AD23" s="251" t="s">
        <v>462</v>
      </c>
      <c r="AE23" s="251"/>
      <c r="AF23" s="394"/>
      <c r="AG23" s="252" t="str">
        <f>IF('Azioni progetto'!K22&lt;&gt;"",'Azioni progetto'!K22,"")</f>
        <v/>
      </c>
      <c r="AH23" s="252" t="str">
        <f>IF('Azioni progetto'!L22&lt;&gt;"",'Azioni progetto'!L22,"")</f>
        <v/>
      </c>
      <c r="AI23" s="22">
        <f t="shared" si="1"/>
        <v>0</v>
      </c>
      <c r="AJ23" s="257" t="str">
        <f>IF('Azioni progetto'!P22&lt;&gt;"",'Azioni progetto'!P22,"")</f>
        <v>--Seleziona--</v>
      </c>
      <c r="AK23" s="257" t="str">
        <f>IF('Azioni progetto'!Q22&lt;&gt;"",'Azioni progetto'!Q22,"")</f>
        <v>--Seleziona--</v>
      </c>
      <c r="AL23" s="257" t="str">
        <f>IF('Azioni progetto'!R22&lt;&gt;"",'Azioni progetto'!R22,"")</f>
        <v>--Seleziona--</v>
      </c>
      <c r="AM23" s="61" t="s">
        <v>641</v>
      </c>
      <c r="AN23" s="61" t="s">
        <v>641</v>
      </c>
      <c r="AO23" s="61" t="s">
        <v>641</v>
      </c>
      <c r="AP23" s="61" t="s">
        <v>641</v>
      </c>
      <c r="AQ23" s="61" t="s">
        <v>641</v>
      </c>
      <c r="AR23" s="61" t="s">
        <v>641</v>
      </c>
      <c r="AS23" s="61" t="s">
        <v>641</v>
      </c>
      <c r="AT23" s="61" t="s">
        <v>641</v>
      </c>
      <c r="AU23" s="61" t="s">
        <v>641</v>
      </c>
      <c r="AV23" s="61" t="s">
        <v>641</v>
      </c>
      <c r="AW23" s="61" t="s">
        <v>641</v>
      </c>
      <c r="AX23" s="61" t="s">
        <v>641</v>
      </c>
      <c r="AY23" s="61" t="s">
        <v>641</v>
      </c>
      <c r="AZ23" s="61" t="s">
        <v>641</v>
      </c>
      <c r="BA23" s="61" t="s">
        <v>641</v>
      </c>
      <c r="BB23" s="61" t="s">
        <v>641</v>
      </c>
      <c r="BC23" s="61" t="s">
        <v>641</v>
      </c>
      <c r="BD23" s="61" t="s">
        <v>641</v>
      </c>
      <c r="BE23" s="258">
        <f t="shared" si="2"/>
        <v>0</v>
      </c>
      <c r="BF23" s="258">
        <f t="shared" si="3"/>
        <v>0</v>
      </c>
      <c r="BG23" s="258">
        <f t="shared" si="3"/>
        <v>0</v>
      </c>
      <c r="BH23" s="258">
        <f t="shared" si="3"/>
        <v>0</v>
      </c>
      <c r="BI23" s="258">
        <f t="shared" si="3"/>
        <v>0</v>
      </c>
      <c r="BJ23" s="258">
        <f t="shared" si="3"/>
        <v>0</v>
      </c>
      <c r="BK23" s="258">
        <f t="shared" si="3"/>
        <v>0</v>
      </c>
      <c r="BL23" s="258">
        <f t="shared" si="3"/>
        <v>0</v>
      </c>
      <c r="BM23" s="258">
        <f t="shared" si="3"/>
        <v>0</v>
      </c>
      <c r="BN23" s="258">
        <f t="shared" si="4"/>
        <v>0</v>
      </c>
      <c r="BO23" s="258"/>
      <c r="BP23" s="258"/>
      <c r="BQ23" s="258"/>
      <c r="BR23" s="258"/>
      <c r="BS23" s="258"/>
      <c r="BT23" s="258"/>
      <c r="BU23" s="258"/>
      <c r="BV23" s="258"/>
      <c r="BW23" s="258">
        <f t="shared" si="5"/>
        <v>0</v>
      </c>
      <c r="BX23" s="258"/>
      <c r="BY23" s="258"/>
      <c r="BZ23" s="258"/>
      <c r="CA23" s="258"/>
      <c r="CB23" s="258"/>
      <c r="CC23" s="258"/>
      <c r="CD23" s="258"/>
      <c r="CE23" s="258"/>
      <c r="CF23" s="258">
        <f t="shared" si="6"/>
        <v>0</v>
      </c>
      <c r="CG23" s="258"/>
      <c r="CH23" s="258"/>
      <c r="CI23" s="258"/>
      <c r="CJ23" s="258"/>
      <c r="CK23" s="258"/>
      <c r="CL23" s="258"/>
      <c r="CM23" s="258"/>
      <c r="CN23" s="258"/>
      <c r="CO23" s="258">
        <f t="shared" si="7"/>
        <v>0</v>
      </c>
      <c r="CP23" s="258"/>
      <c r="CQ23" s="258"/>
      <c r="CR23" s="258"/>
      <c r="CS23" s="258"/>
      <c r="CT23" s="258"/>
      <c r="CU23" s="258"/>
      <c r="CV23" s="258"/>
      <c r="CW23" s="258"/>
      <c r="CX23" s="258">
        <f t="shared" si="8"/>
        <v>0</v>
      </c>
      <c r="CY23" s="258"/>
      <c r="CZ23" s="258"/>
      <c r="DA23" s="258"/>
      <c r="DB23" s="258"/>
      <c r="DC23" s="258"/>
      <c r="DD23" s="258"/>
      <c r="DE23" s="258"/>
      <c r="DF23" s="258"/>
      <c r="DG23" s="258">
        <f t="shared" si="9"/>
        <v>0</v>
      </c>
      <c r="DH23" s="258"/>
      <c r="DI23" s="258"/>
      <c r="DJ23" s="258"/>
      <c r="DK23" s="258"/>
      <c r="DL23" s="258"/>
      <c r="DM23" s="258"/>
      <c r="DN23" s="258"/>
      <c r="DO23" s="258"/>
      <c r="DP23" s="258">
        <f t="shared" si="10"/>
        <v>0</v>
      </c>
      <c r="DQ23" s="258"/>
      <c r="DR23" s="258"/>
      <c r="DS23" s="258"/>
      <c r="DT23" s="258"/>
      <c r="DU23" s="258"/>
      <c r="DV23" s="258"/>
      <c r="DW23" s="258"/>
      <c r="DX23" s="258"/>
      <c r="DY23" s="258">
        <f t="shared" si="11"/>
        <v>0</v>
      </c>
      <c r="DZ23" s="258"/>
      <c r="EA23" s="258"/>
      <c r="EB23" s="258"/>
      <c r="EC23" s="258"/>
      <c r="ED23" s="258"/>
      <c r="EE23" s="258"/>
      <c r="EF23" s="258"/>
      <c r="EG23" s="258"/>
      <c r="EH23" s="258">
        <f t="shared" si="12"/>
        <v>0</v>
      </c>
      <c r="EI23" s="258"/>
      <c r="EJ23" s="258"/>
      <c r="EK23" s="258"/>
      <c r="EL23" s="258"/>
      <c r="EM23" s="258"/>
      <c r="EN23" s="258"/>
      <c r="EO23" s="258"/>
      <c r="EP23" s="258"/>
      <c r="EQ23" s="258">
        <f t="shared" si="13"/>
        <v>0</v>
      </c>
      <c r="ER23" s="258"/>
      <c r="ES23" s="258"/>
      <c r="ET23" s="258"/>
      <c r="EU23" s="258"/>
      <c r="EV23" s="258"/>
      <c r="EW23" s="258"/>
      <c r="EX23" s="258"/>
      <c r="EY23" s="258"/>
      <c r="EZ23" s="258">
        <f t="shared" si="14"/>
        <v>0</v>
      </c>
      <c r="FA23" s="258"/>
      <c r="FB23" s="258"/>
      <c r="FC23" s="258"/>
      <c r="FD23" s="258"/>
      <c r="FE23" s="258"/>
      <c r="FF23" s="258"/>
      <c r="FG23" s="258"/>
      <c r="FH23" s="258"/>
      <c r="FI23" s="258">
        <f t="shared" si="15"/>
        <v>0</v>
      </c>
      <c r="FJ23" s="258"/>
      <c r="FK23" s="258"/>
      <c r="FL23" s="258"/>
      <c r="FM23" s="258"/>
      <c r="FN23" s="258"/>
      <c r="FO23" s="258"/>
      <c r="FP23" s="258"/>
      <c r="FQ23" s="258"/>
      <c r="FR23" s="258">
        <f t="shared" si="16"/>
        <v>0</v>
      </c>
      <c r="FS23" s="258"/>
      <c r="FT23" s="258"/>
      <c r="FU23" s="258"/>
      <c r="FV23" s="258"/>
      <c r="FW23" s="258"/>
      <c r="FX23" s="258"/>
      <c r="FY23" s="258"/>
      <c r="FZ23" s="258"/>
      <c r="GA23" s="258">
        <f t="shared" si="17"/>
        <v>0</v>
      </c>
      <c r="GB23" s="258"/>
      <c r="GC23" s="258"/>
      <c r="GD23" s="258"/>
      <c r="GE23" s="258"/>
      <c r="GF23" s="258"/>
      <c r="GG23" s="258"/>
      <c r="GH23" s="258"/>
      <c r="GI23" s="258"/>
      <c r="GJ23" s="258">
        <f t="shared" si="18"/>
        <v>0</v>
      </c>
      <c r="GK23" s="258"/>
      <c r="GL23" s="258"/>
      <c r="GM23" s="258"/>
      <c r="GN23" s="258"/>
      <c r="GO23" s="258"/>
      <c r="GP23" s="258"/>
      <c r="GQ23" s="258"/>
      <c r="GR23" s="258"/>
      <c r="GS23" s="258">
        <f t="shared" si="19"/>
        <v>0</v>
      </c>
      <c r="GT23" s="258"/>
      <c r="GU23" s="258"/>
      <c r="GV23" s="258"/>
      <c r="GW23" s="258"/>
      <c r="GX23" s="258"/>
      <c r="GY23" s="258"/>
      <c r="GZ23" s="258"/>
      <c r="HA23" s="258"/>
      <c r="HB23" s="258">
        <f t="shared" si="20"/>
        <v>0</v>
      </c>
      <c r="HC23" s="258"/>
      <c r="HD23" s="258"/>
      <c r="HE23" s="258"/>
      <c r="HF23" s="258"/>
      <c r="HG23" s="258"/>
      <c r="HH23" s="258"/>
      <c r="HI23" s="258"/>
      <c r="HJ23" s="258"/>
      <c r="HK23" s="258">
        <f t="shared" si="21"/>
        <v>0</v>
      </c>
      <c r="HL23" s="258"/>
      <c r="HM23" s="258"/>
      <c r="HN23" s="258"/>
      <c r="HO23" s="258"/>
      <c r="HP23" s="258"/>
      <c r="HQ23" s="258"/>
      <c r="HR23" s="258"/>
      <c r="HS23" s="258"/>
      <c r="HT23" s="258">
        <f t="shared" si="22"/>
        <v>0</v>
      </c>
      <c r="HU23" s="258"/>
      <c r="HV23" s="258"/>
      <c r="HW23" s="258"/>
      <c r="HX23" s="258"/>
      <c r="HY23" s="258"/>
      <c r="HZ23" s="258"/>
      <c r="IA23" s="258"/>
      <c r="IB23" s="258"/>
      <c r="IC23" s="258">
        <f t="shared" si="23"/>
        <v>0</v>
      </c>
      <c r="ID23" s="258"/>
      <c r="IE23" s="258"/>
      <c r="IF23" s="258"/>
      <c r="IG23" s="258"/>
      <c r="IH23" s="258"/>
      <c r="II23" s="258"/>
      <c r="IJ23" s="258"/>
      <c r="IK23" s="258"/>
      <c r="IL23" s="258">
        <f t="shared" si="24"/>
        <v>0</v>
      </c>
      <c r="IM23" s="258"/>
      <c r="IN23" s="258"/>
      <c r="IO23" s="258"/>
      <c r="IP23" s="258"/>
      <c r="IQ23" s="258"/>
      <c r="IR23" s="258"/>
      <c r="IS23" s="258"/>
      <c r="IT23" s="258"/>
    </row>
    <row r="24" spans="1:254" x14ac:dyDescent="0.25">
      <c r="A24" s="256" t="str">
        <f>IF('Azioni progetto'!B23&lt;&gt;"",'Azioni progetto'!B23,"")</f>
        <v>-- Seleziona --</v>
      </c>
      <c r="B24" s="256" t="str">
        <f>IF('Azioni progetto'!C23&lt;&gt;"",'Azioni progetto'!C23,"")</f>
        <v/>
      </c>
      <c r="C24" s="256" t="str">
        <f>IF('Azioni progetto'!B23="Divulgazione_altre_aziende",VLOOKUP('Azioni progetto'!D23,MAzioni!$J$3:$K$23,2,FALSE),'Azioni progetto'!D23)</f>
        <v>-- Seleziona --</v>
      </c>
      <c r="D24" s="256" t="str">
        <f>IF('Azioni progetto'!E23&lt;&gt;"",'Azioni progetto'!E23,"")</f>
        <v/>
      </c>
      <c r="E24" s="256"/>
      <c r="F24" s="256" t="str">
        <f>IF('Azioni progetto'!B23="Divulgazione_altre_aziende",VLOOKUP('Azioni progetto'!F23,MAzioni!$J$3:$K$23,2,FALSE),'Azioni progetto'!F23)</f>
        <v>-- Seleziona --</v>
      </c>
      <c r="G24" s="256" t="str">
        <f>IF('Azioni progetto'!G23&lt;&gt;"",'Azioni progetto'!G23,"")</f>
        <v/>
      </c>
      <c r="H24" s="256"/>
      <c r="I24" s="256" t="str">
        <f>IF('Azioni progetto'!B23="Divulgazione_altre_aziende",VLOOKUP('Azioni progetto'!H23,MAzioni!$J$3:$K$23,2,FALSE),'Azioni progetto'!H23)</f>
        <v>-- Seleziona --</v>
      </c>
      <c r="J24" s="256" t="str">
        <f>IF('Azioni progetto'!J23&lt;&gt;"",'Azioni progetto'!J23,"")</f>
        <v/>
      </c>
      <c r="K24" s="256"/>
      <c r="L24" s="251" t="s">
        <v>462</v>
      </c>
      <c r="M24" s="256" t="str">
        <f>IF('Azioni progetto'!I23&lt;&gt;"",'Azioni progetto'!I23,"")</f>
        <v/>
      </c>
      <c r="N24" s="256"/>
      <c r="O24" s="251" t="s">
        <v>462</v>
      </c>
      <c r="P24" s="256"/>
      <c r="Q24" s="256"/>
      <c r="R24" s="251" t="s">
        <v>462</v>
      </c>
      <c r="S24" s="251"/>
      <c r="T24" s="394"/>
      <c r="U24" s="251" t="s">
        <v>462</v>
      </c>
      <c r="V24" s="251"/>
      <c r="W24" s="394"/>
      <c r="X24" s="251" t="s">
        <v>462</v>
      </c>
      <c r="Y24" s="251"/>
      <c r="Z24" s="394"/>
      <c r="AA24" s="251" t="s">
        <v>462</v>
      </c>
      <c r="AB24" s="251"/>
      <c r="AC24" s="394"/>
      <c r="AD24" s="251" t="s">
        <v>462</v>
      </c>
      <c r="AE24" s="251"/>
      <c r="AF24" s="394"/>
      <c r="AG24" s="252" t="str">
        <f>IF('Azioni progetto'!K23&lt;&gt;"",'Azioni progetto'!K23,"")</f>
        <v/>
      </c>
      <c r="AH24" s="252" t="str">
        <f>IF('Azioni progetto'!L23&lt;&gt;"",'Azioni progetto'!L23,"")</f>
        <v/>
      </c>
      <c r="AI24" s="22">
        <f t="shared" si="1"/>
        <v>0</v>
      </c>
      <c r="AJ24" s="257" t="str">
        <f>IF('Azioni progetto'!P23&lt;&gt;"",'Azioni progetto'!P23,"")</f>
        <v>--Seleziona--</v>
      </c>
      <c r="AK24" s="257" t="str">
        <f>IF('Azioni progetto'!Q23&lt;&gt;"",'Azioni progetto'!Q23,"")</f>
        <v>--Seleziona--</v>
      </c>
      <c r="AL24" s="257" t="str">
        <f>IF('Azioni progetto'!R23&lt;&gt;"",'Azioni progetto'!R23,"")</f>
        <v>--Seleziona--</v>
      </c>
      <c r="AM24" s="61" t="s">
        <v>641</v>
      </c>
      <c r="AN24" s="61" t="s">
        <v>641</v>
      </c>
      <c r="AO24" s="61" t="s">
        <v>641</v>
      </c>
      <c r="AP24" s="61" t="s">
        <v>641</v>
      </c>
      <c r="AQ24" s="61" t="s">
        <v>641</v>
      </c>
      <c r="AR24" s="61" t="s">
        <v>641</v>
      </c>
      <c r="AS24" s="61" t="s">
        <v>641</v>
      </c>
      <c r="AT24" s="61" t="s">
        <v>641</v>
      </c>
      <c r="AU24" s="61" t="s">
        <v>641</v>
      </c>
      <c r="AV24" s="61" t="s">
        <v>641</v>
      </c>
      <c r="AW24" s="61" t="s">
        <v>641</v>
      </c>
      <c r="AX24" s="61" t="s">
        <v>641</v>
      </c>
      <c r="AY24" s="61" t="s">
        <v>641</v>
      </c>
      <c r="AZ24" s="61" t="s">
        <v>641</v>
      </c>
      <c r="BA24" s="61" t="s">
        <v>641</v>
      </c>
      <c r="BB24" s="61" t="s">
        <v>641</v>
      </c>
      <c r="BC24" s="61" t="s">
        <v>641</v>
      </c>
      <c r="BD24" s="61" t="s">
        <v>641</v>
      </c>
      <c r="BE24" s="258">
        <f t="shared" si="2"/>
        <v>0</v>
      </c>
      <c r="BF24" s="258">
        <f t="shared" si="3"/>
        <v>0</v>
      </c>
      <c r="BG24" s="258">
        <f t="shared" si="3"/>
        <v>0</v>
      </c>
      <c r="BH24" s="258">
        <f t="shared" si="3"/>
        <v>0</v>
      </c>
      <c r="BI24" s="258">
        <f t="shared" si="3"/>
        <v>0</v>
      </c>
      <c r="BJ24" s="258">
        <f t="shared" si="3"/>
        <v>0</v>
      </c>
      <c r="BK24" s="258">
        <f t="shared" si="3"/>
        <v>0</v>
      </c>
      <c r="BL24" s="258">
        <f t="shared" si="3"/>
        <v>0</v>
      </c>
      <c r="BM24" s="258">
        <f t="shared" si="3"/>
        <v>0</v>
      </c>
      <c r="BN24" s="258">
        <f t="shared" si="4"/>
        <v>0</v>
      </c>
      <c r="BO24" s="258"/>
      <c r="BP24" s="258"/>
      <c r="BQ24" s="258"/>
      <c r="BR24" s="258"/>
      <c r="BS24" s="258"/>
      <c r="BT24" s="258"/>
      <c r="BU24" s="258"/>
      <c r="BV24" s="258"/>
      <c r="BW24" s="258">
        <f t="shared" si="5"/>
        <v>0</v>
      </c>
      <c r="BX24" s="258"/>
      <c r="BY24" s="258"/>
      <c r="BZ24" s="258"/>
      <c r="CA24" s="258"/>
      <c r="CB24" s="258"/>
      <c r="CC24" s="258"/>
      <c r="CD24" s="258"/>
      <c r="CE24" s="258"/>
      <c r="CF24" s="258">
        <f t="shared" si="6"/>
        <v>0</v>
      </c>
      <c r="CG24" s="258"/>
      <c r="CH24" s="258"/>
      <c r="CI24" s="258"/>
      <c r="CJ24" s="258"/>
      <c r="CK24" s="258"/>
      <c r="CL24" s="258"/>
      <c r="CM24" s="258"/>
      <c r="CN24" s="258"/>
      <c r="CO24" s="258">
        <f t="shared" si="7"/>
        <v>0</v>
      </c>
      <c r="CP24" s="258"/>
      <c r="CQ24" s="258"/>
      <c r="CR24" s="258"/>
      <c r="CS24" s="258"/>
      <c r="CT24" s="258"/>
      <c r="CU24" s="258"/>
      <c r="CV24" s="258"/>
      <c r="CW24" s="258"/>
      <c r="CX24" s="258">
        <f t="shared" si="8"/>
        <v>0</v>
      </c>
      <c r="CY24" s="258"/>
      <c r="CZ24" s="258"/>
      <c r="DA24" s="258"/>
      <c r="DB24" s="258"/>
      <c r="DC24" s="258"/>
      <c r="DD24" s="258"/>
      <c r="DE24" s="258"/>
      <c r="DF24" s="258"/>
      <c r="DG24" s="258">
        <f t="shared" si="9"/>
        <v>0</v>
      </c>
      <c r="DH24" s="258"/>
      <c r="DI24" s="258"/>
      <c r="DJ24" s="258"/>
      <c r="DK24" s="258"/>
      <c r="DL24" s="258"/>
      <c r="DM24" s="258"/>
      <c r="DN24" s="258"/>
      <c r="DO24" s="258"/>
      <c r="DP24" s="258">
        <f t="shared" si="10"/>
        <v>0</v>
      </c>
      <c r="DQ24" s="258"/>
      <c r="DR24" s="258"/>
      <c r="DS24" s="258"/>
      <c r="DT24" s="258"/>
      <c r="DU24" s="258"/>
      <c r="DV24" s="258"/>
      <c r="DW24" s="258"/>
      <c r="DX24" s="258"/>
      <c r="DY24" s="258">
        <f t="shared" si="11"/>
        <v>0</v>
      </c>
      <c r="DZ24" s="258"/>
      <c r="EA24" s="258"/>
      <c r="EB24" s="258"/>
      <c r="EC24" s="258"/>
      <c r="ED24" s="258"/>
      <c r="EE24" s="258"/>
      <c r="EF24" s="258"/>
      <c r="EG24" s="258"/>
      <c r="EH24" s="258">
        <f t="shared" si="12"/>
        <v>0</v>
      </c>
      <c r="EI24" s="258"/>
      <c r="EJ24" s="258"/>
      <c r="EK24" s="258"/>
      <c r="EL24" s="258"/>
      <c r="EM24" s="258"/>
      <c r="EN24" s="258"/>
      <c r="EO24" s="258"/>
      <c r="EP24" s="258"/>
      <c r="EQ24" s="258">
        <f t="shared" si="13"/>
        <v>0</v>
      </c>
      <c r="ER24" s="258"/>
      <c r="ES24" s="258"/>
      <c r="ET24" s="258"/>
      <c r="EU24" s="258"/>
      <c r="EV24" s="258"/>
      <c r="EW24" s="258"/>
      <c r="EX24" s="258"/>
      <c r="EY24" s="258"/>
      <c r="EZ24" s="258">
        <f t="shared" si="14"/>
        <v>0</v>
      </c>
      <c r="FA24" s="258"/>
      <c r="FB24" s="258"/>
      <c r="FC24" s="258"/>
      <c r="FD24" s="258"/>
      <c r="FE24" s="258"/>
      <c r="FF24" s="258"/>
      <c r="FG24" s="258"/>
      <c r="FH24" s="258"/>
      <c r="FI24" s="258">
        <f t="shared" si="15"/>
        <v>0</v>
      </c>
      <c r="FJ24" s="258"/>
      <c r="FK24" s="258"/>
      <c r="FL24" s="258"/>
      <c r="FM24" s="258"/>
      <c r="FN24" s="258"/>
      <c r="FO24" s="258"/>
      <c r="FP24" s="258"/>
      <c r="FQ24" s="258"/>
      <c r="FR24" s="258">
        <f t="shared" si="16"/>
        <v>0</v>
      </c>
      <c r="FS24" s="258"/>
      <c r="FT24" s="258"/>
      <c r="FU24" s="258"/>
      <c r="FV24" s="258"/>
      <c r="FW24" s="258"/>
      <c r="FX24" s="258"/>
      <c r="FY24" s="258"/>
      <c r="FZ24" s="258"/>
      <c r="GA24" s="258">
        <f t="shared" si="17"/>
        <v>0</v>
      </c>
      <c r="GB24" s="258"/>
      <c r="GC24" s="258"/>
      <c r="GD24" s="258"/>
      <c r="GE24" s="258"/>
      <c r="GF24" s="258"/>
      <c r="GG24" s="258"/>
      <c r="GH24" s="258"/>
      <c r="GI24" s="258"/>
      <c r="GJ24" s="258">
        <f t="shared" si="18"/>
        <v>0</v>
      </c>
      <c r="GK24" s="258"/>
      <c r="GL24" s="258"/>
      <c r="GM24" s="258"/>
      <c r="GN24" s="258"/>
      <c r="GO24" s="258"/>
      <c r="GP24" s="258"/>
      <c r="GQ24" s="258"/>
      <c r="GR24" s="258"/>
      <c r="GS24" s="258">
        <f t="shared" si="19"/>
        <v>0</v>
      </c>
      <c r="GT24" s="258"/>
      <c r="GU24" s="258"/>
      <c r="GV24" s="258"/>
      <c r="GW24" s="258"/>
      <c r="GX24" s="258"/>
      <c r="GY24" s="258"/>
      <c r="GZ24" s="258"/>
      <c r="HA24" s="258"/>
      <c r="HB24" s="258">
        <f t="shared" si="20"/>
        <v>0</v>
      </c>
      <c r="HC24" s="258"/>
      <c r="HD24" s="258"/>
      <c r="HE24" s="258"/>
      <c r="HF24" s="258"/>
      <c r="HG24" s="258"/>
      <c r="HH24" s="258"/>
      <c r="HI24" s="258"/>
      <c r="HJ24" s="258"/>
      <c r="HK24" s="258">
        <f t="shared" si="21"/>
        <v>0</v>
      </c>
      <c r="HL24" s="258"/>
      <c r="HM24" s="258"/>
      <c r="HN24" s="258"/>
      <c r="HO24" s="258"/>
      <c r="HP24" s="258"/>
      <c r="HQ24" s="258"/>
      <c r="HR24" s="258"/>
      <c r="HS24" s="258"/>
      <c r="HT24" s="258">
        <f t="shared" si="22"/>
        <v>0</v>
      </c>
      <c r="HU24" s="258"/>
      <c r="HV24" s="258"/>
      <c r="HW24" s="258"/>
      <c r="HX24" s="258"/>
      <c r="HY24" s="258"/>
      <c r="HZ24" s="258"/>
      <c r="IA24" s="258"/>
      <c r="IB24" s="258"/>
      <c r="IC24" s="258">
        <f t="shared" si="23"/>
        <v>0</v>
      </c>
      <c r="ID24" s="258"/>
      <c r="IE24" s="258"/>
      <c r="IF24" s="258"/>
      <c r="IG24" s="258"/>
      <c r="IH24" s="258"/>
      <c r="II24" s="258"/>
      <c r="IJ24" s="258"/>
      <c r="IK24" s="258"/>
      <c r="IL24" s="258">
        <f t="shared" si="24"/>
        <v>0</v>
      </c>
      <c r="IM24" s="258"/>
      <c r="IN24" s="258"/>
      <c r="IO24" s="258"/>
      <c r="IP24" s="258"/>
      <c r="IQ24" s="258"/>
      <c r="IR24" s="258"/>
      <c r="IS24" s="258"/>
      <c r="IT24" s="258"/>
    </row>
    <row r="25" spans="1:254" x14ac:dyDescent="0.25">
      <c r="A25" s="256" t="str">
        <f>IF('Azioni progetto'!B24&lt;&gt;"",'Azioni progetto'!B24,"")</f>
        <v>-- Seleziona --</v>
      </c>
      <c r="B25" s="256" t="str">
        <f>IF('Azioni progetto'!C24&lt;&gt;"",'Azioni progetto'!C24,"")</f>
        <v/>
      </c>
      <c r="C25" s="256" t="str">
        <f>IF('Azioni progetto'!B24="Divulgazione_altre_aziende",VLOOKUP('Azioni progetto'!D24,MAzioni!$J$3:$K$23,2,FALSE),'Azioni progetto'!D24)</f>
        <v>-- Seleziona --</v>
      </c>
      <c r="D25" s="256" t="str">
        <f>IF('Azioni progetto'!E24&lt;&gt;"",'Azioni progetto'!E24,"")</f>
        <v/>
      </c>
      <c r="E25" s="256"/>
      <c r="F25" s="256" t="str">
        <f>IF('Azioni progetto'!B24="Divulgazione_altre_aziende",VLOOKUP('Azioni progetto'!F24,MAzioni!$J$3:$K$23,2,FALSE),'Azioni progetto'!F24)</f>
        <v>-- Seleziona --</v>
      </c>
      <c r="G25" s="256" t="str">
        <f>IF('Azioni progetto'!G24&lt;&gt;"",'Azioni progetto'!G24,"")</f>
        <v/>
      </c>
      <c r="H25" s="256"/>
      <c r="I25" s="256" t="str">
        <f>IF('Azioni progetto'!B24="Divulgazione_altre_aziende",VLOOKUP('Azioni progetto'!H24,MAzioni!$J$3:$K$23,2,FALSE),'Azioni progetto'!H24)</f>
        <v>-- Seleziona --</v>
      </c>
      <c r="J25" s="256" t="str">
        <f>IF('Azioni progetto'!J24&lt;&gt;"",'Azioni progetto'!J24,"")</f>
        <v/>
      </c>
      <c r="K25" s="256"/>
      <c r="L25" s="251" t="s">
        <v>462</v>
      </c>
      <c r="M25" s="256" t="str">
        <f>IF('Azioni progetto'!I24&lt;&gt;"",'Azioni progetto'!I24,"")</f>
        <v/>
      </c>
      <c r="N25" s="256"/>
      <c r="O25" s="251" t="s">
        <v>462</v>
      </c>
      <c r="P25" s="256"/>
      <c r="Q25" s="256"/>
      <c r="R25" s="251" t="s">
        <v>462</v>
      </c>
      <c r="S25" s="251"/>
      <c r="T25" s="394"/>
      <c r="U25" s="251" t="s">
        <v>462</v>
      </c>
      <c r="V25" s="251"/>
      <c r="W25" s="394"/>
      <c r="X25" s="251" t="s">
        <v>462</v>
      </c>
      <c r="Y25" s="251"/>
      <c r="Z25" s="394"/>
      <c r="AA25" s="251" t="s">
        <v>462</v>
      </c>
      <c r="AB25" s="251"/>
      <c r="AC25" s="394"/>
      <c r="AD25" s="251" t="s">
        <v>462</v>
      </c>
      <c r="AE25" s="251"/>
      <c r="AF25" s="394"/>
      <c r="AG25" s="252" t="str">
        <f>IF('Azioni progetto'!K24&lt;&gt;"",'Azioni progetto'!K24,"")</f>
        <v/>
      </c>
      <c r="AH25" s="252" t="str">
        <f>IF('Azioni progetto'!L24&lt;&gt;"",'Azioni progetto'!L24,"")</f>
        <v/>
      </c>
      <c r="AI25" s="22">
        <f t="shared" si="1"/>
        <v>0</v>
      </c>
      <c r="AJ25" s="257" t="str">
        <f>IF('Azioni progetto'!P24&lt;&gt;"",'Azioni progetto'!P24,"")</f>
        <v>--Seleziona--</v>
      </c>
      <c r="AK25" s="257" t="str">
        <f>IF('Azioni progetto'!Q24&lt;&gt;"",'Azioni progetto'!Q24,"")</f>
        <v>--Seleziona--</v>
      </c>
      <c r="AL25" s="257" t="str">
        <f>IF('Azioni progetto'!R24&lt;&gt;"",'Azioni progetto'!R24,"")</f>
        <v>--Seleziona--</v>
      </c>
      <c r="AM25" s="61" t="s">
        <v>641</v>
      </c>
      <c r="AN25" s="61" t="s">
        <v>641</v>
      </c>
      <c r="AO25" s="61" t="s">
        <v>641</v>
      </c>
      <c r="AP25" s="61" t="s">
        <v>641</v>
      </c>
      <c r="AQ25" s="61" t="s">
        <v>641</v>
      </c>
      <c r="AR25" s="61" t="s">
        <v>641</v>
      </c>
      <c r="AS25" s="61" t="s">
        <v>641</v>
      </c>
      <c r="AT25" s="61" t="s">
        <v>641</v>
      </c>
      <c r="AU25" s="61" t="s">
        <v>641</v>
      </c>
      <c r="AV25" s="61" t="s">
        <v>641</v>
      </c>
      <c r="AW25" s="61" t="s">
        <v>641</v>
      </c>
      <c r="AX25" s="61" t="s">
        <v>641</v>
      </c>
      <c r="AY25" s="61" t="s">
        <v>641</v>
      </c>
      <c r="AZ25" s="61" t="s">
        <v>641</v>
      </c>
      <c r="BA25" s="61" t="s">
        <v>641</v>
      </c>
      <c r="BB25" s="61" t="s">
        <v>641</v>
      </c>
      <c r="BC25" s="61" t="s">
        <v>641</v>
      </c>
      <c r="BD25" s="61" t="s">
        <v>641</v>
      </c>
      <c r="BE25" s="258">
        <f t="shared" si="2"/>
        <v>0</v>
      </c>
      <c r="BF25" s="258">
        <f t="shared" si="3"/>
        <v>0</v>
      </c>
      <c r="BG25" s="258">
        <f t="shared" si="3"/>
        <v>0</v>
      </c>
      <c r="BH25" s="258">
        <f t="shared" si="3"/>
        <v>0</v>
      </c>
      <c r="BI25" s="258">
        <f t="shared" si="3"/>
        <v>0</v>
      </c>
      <c r="BJ25" s="258">
        <f t="shared" si="3"/>
        <v>0</v>
      </c>
      <c r="BK25" s="258">
        <f t="shared" si="3"/>
        <v>0</v>
      </c>
      <c r="BL25" s="258">
        <f t="shared" si="3"/>
        <v>0</v>
      </c>
      <c r="BM25" s="258">
        <f t="shared" si="3"/>
        <v>0</v>
      </c>
      <c r="BN25" s="258">
        <f t="shared" si="4"/>
        <v>0</v>
      </c>
      <c r="BO25" s="258"/>
      <c r="BP25" s="258"/>
      <c r="BQ25" s="258"/>
      <c r="BR25" s="258"/>
      <c r="BS25" s="258"/>
      <c r="BT25" s="258"/>
      <c r="BU25" s="258"/>
      <c r="BV25" s="258"/>
      <c r="BW25" s="258">
        <f t="shared" si="5"/>
        <v>0</v>
      </c>
      <c r="BX25" s="258"/>
      <c r="BY25" s="258"/>
      <c r="BZ25" s="258"/>
      <c r="CA25" s="258"/>
      <c r="CB25" s="258"/>
      <c r="CC25" s="258"/>
      <c r="CD25" s="258"/>
      <c r="CE25" s="258"/>
      <c r="CF25" s="258">
        <f t="shared" si="6"/>
        <v>0</v>
      </c>
      <c r="CG25" s="258"/>
      <c r="CH25" s="258"/>
      <c r="CI25" s="258"/>
      <c r="CJ25" s="258"/>
      <c r="CK25" s="258"/>
      <c r="CL25" s="258"/>
      <c r="CM25" s="258"/>
      <c r="CN25" s="258"/>
      <c r="CO25" s="258">
        <f t="shared" si="7"/>
        <v>0</v>
      </c>
      <c r="CP25" s="258"/>
      <c r="CQ25" s="258"/>
      <c r="CR25" s="258"/>
      <c r="CS25" s="258"/>
      <c r="CT25" s="258"/>
      <c r="CU25" s="258"/>
      <c r="CV25" s="258"/>
      <c r="CW25" s="258"/>
      <c r="CX25" s="258">
        <f t="shared" si="8"/>
        <v>0</v>
      </c>
      <c r="CY25" s="258"/>
      <c r="CZ25" s="258"/>
      <c r="DA25" s="258"/>
      <c r="DB25" s="258"/>
      <c r="DC25" s="258"/>
      <c r="DD25" s="258"/>
      <c r="DE25" s="258"/>
      <c r="DF25" s="258"/>
      <c r="DG25" s="258">
        <f t="shared" si="9"/>
        <v>0</v>
      </c>
      <c r="DH25" s="258"/>
      <c r="DI25" s="258"/>
      <c r="DJ25" s="258"/>
      <c r="DK25" s="258"/>
      <c r="DL25" s="258"/>
      <c r="DM25" s="258"/>
      <c r="DN25" s="258"/>
      <c r="DO25" s="258"/>
      <c r="DP25" s="258">
        <f t="shared" si="10"/>
        <v>0</v>
      </c>
      <c r="DQ25" s="258"/>
      <c r="DR25" s="258"/>
      <c r="DS25" s="258"/>
      <c r="DT25" s="258"/>
      <c r="DU25" s="258"/>
      <c r="DV25" s="258"/>
      <c r="DW25" s="258"/>
      <c r="DX25" s="258"/>
      <c r="DY25" s="258">
        <f t="shared" si="11"/>
        <v>0</v>
      </c>
      <c r="DZ25" s="258"/>
      <c r="EA25" s="258"/>
      <c r="EB25" s="258"/>
      <c r="EC25" s="258"/>
      <c r="ED25" s="258"/>
      <c r="EE25" s="258"/>
      <c r="EF25" s="258"/>
      <c r="EG25" s="258"/>
      <c r="EH25" s="258">
        <f t="shared" si="12"/>
        <v>0</v>
      </c>
      <c r="EI25" s="258"/>
      <c r="EJ25" s="258"/>
      <c r="EK25" s="258"/>
      <c r="EL25" s="258"/>
      <c r="EM25" s="258"/>
      <c r="EN25" s="258"/>
      <c r="EO25" s="258"/>
      <c r="EP25" s="258"/>
      <c r="EQ25" s="258">
        <f t="shared" si="13"/>
        <v>0</v>
      </c>
      <c r="ER25" s="258"/>
      <c r="ES25" s="258"/>
      <c r="ET25" s="258"/>
      <c r="EU25" s="258"/>
      <c r="EV25" s="258"/>
      <c r="EW25" s="258"/>
      <c r="EX25" s="258"/>
      <c r="EY25" s="258"/>
      <c r="EZ25" s="258">
        <f t="shared" si="14"/>
        <v>0</v>
      </c>
      <c r="FA25" s="258"/>
      <c r="FB25" s="258"/>
      <c r="FC25" s="258"/>
      <c r="FD25" s="258"/>
      <c r="FE25" s="258"/>
      <c r="FF25" s="258"/>
      <c r="FG25" s="258"/>
      <c r="FH25" s="258"/>
      <c r="FI25" s="258">
        <f t="shared" si="15"/>
        <v>0</v>
      </c>
      <c r="FJ25" s="258"/>
      <c r="FK25" s="258"/>
      <c r="FL25" s="258"/>
      <c r="FM25" s="258"/>
      <c r="FN25" s="258"/>
      <c r="FO25" s="258"/>
      <c r="FP25" s="258"/>
      <c r="FQ25" s="258"/>
      <c r="FR25" s="258">
        <f t="shared" si="16"/>
        <v>0</v>
      </c>
      <c r="FS25" s="258"/>
      <c r="FT25" s="258"/>
      <c r="FU25" s="258"/>
      <c r="FV25" s="258"/>
      <c r="FW25" s="258"/>
      <c r="FX25" s="258"/>
      <c r="FY25" s="258"/>
      <c r="FZ25" s="258"/>
      <c r="GA25" s="258">
        <f t="shared" si="17"/>
        <v>0</v>
      </c>
      <c r="GB25" s="258"/>
      <c r="GC25" s="258"/>
      <c r="GD25" s="258"/>
      <c r="GE25" s="258"/>
      <c r="GF25" s="258"/>
      <c r="GG25" s="258"/>
      <c r="GH25" s="258"/>
      <c r="GI25" s="258"/>
      <c r="GJ25" s="258">
        <f t="shared" si="18"/>
        <v>0</v>
      </c>
      <c r="GK25" s="258"/>
      <c r="GL25" s="258"/>
      <c r="GM25" s="258"/>
      <c r="GN25" s="258"/>
      <c r="GO25" s="258"/>
      <c r="GP25" s="258"/>
      <c r="GQ25" s="258"/>
      <c r="GR25" s="258"/>
      <c r="GS25" s="258">
        <f t="shared" si="19"/>
        <v>0</v>
      </c>
      <c r="GT25" s="258"/>
      <c r="GU25" s="258"/>
      <c r="GV25" s="258"/>
      <c r="GW25" s="258"/>
      <c r="GX25" s="258"/>
      <c r="GY25" s="258"/>
      <c r="GZ25" s="258"/>
      <c r="HA25" s="258"/>
      <c r="HB25" s="258">
        <f t="shared" si="20"/>
        <v>0</v>
      </c>
      <c r="HC25" s="258"/>
      <c r="HD25" s="258"/>
      <c r="HE25" s="258"/>
      <c r="HF25" s="258"/>
      <c r="HG25" s="258"/>
      <c r="HH25" s="258"/>
      <c r="HI25" s="258"/>
      <c r="HJ25" s="258"/>
      <c r="HK25" s="258">
        <f t="shared" si="21"/>
        <v>0</v>
      </c>
      <c r="HL25" s="258"/>
      <c r="HM25" s="258"/>
      <c r="HN25" s="258"/>
      <c r="HO25" s="258"/>
      <c r="HP25" s="258"/>
      <c r="HQ25" s="258"/>
      <c r="HR25" s="258"/>
      <c r="HS25" s="258"/>
      <c r="HT25" s="258">
        <f t="shared" si="22"/>
        <v>0</v>
      </c>
      <c r="HU25" s="258"/>
      <c r="HV25" s="258"/>
      <c r="HW25" s="258"/>
      <c r="HX25" s="258"/>
      <c r="HY25" s="258"/>
      <c r="HZ25" s="258"/>
      <c r="IA25" s="258"/>
      <c r="IB25" s="258"/>
      <c r="IC25" s="258">
        <f t="shared" si="23"/>
        <v>0</v>
      </c>
      <c r="ID25" s="258"/>
      <c r="IE25" s="258"/>
      <c r="IF25" s="258"/>
      <c r="IG25" s="258"/>
      <c r="IH25" s="258"/>
      <c r="II25" s="258"/>
      <c r="IJ25" s="258"/>
      <c r="IK25" s="258"/>
      <c r="IL25" s="258">
        <f t="shared" si="24"/>
        <v>0</v>
      </c>
      <c r="IM25" s="258"/>
      <c r="IN25" s="258"/>
      <c r="IO25" s="258"/>
      <c r="IP25" s="258"/>
      <c r="IQ25" s="258"/>
      <c r="IR25" s="258"/>
      <c r="IS25" s="258"/>
      <c r="IT25" s="258"/>
    </row>
    <row r="26" spans="1:254" x14ac:dyDescent="0.25">
      <c r="A26" s="256" t="str">
        <f>IF('Azioni progetto'!B25&lt;&gt;"",'Azioni progetto'!B25,"")</f>
        <v>-- Seleziona --</v>
      </c>
      <c r="B26" s="256" t="str">
        <f>IF('Azioni progetto'!C25&lt;&gt;"",'Azioni progetto'!C25,"")</f>
        <v/>
      </c>
      <c r="C26" s="256" t="str">
        <f>IF('Azioni progetto'!B25="Divulgazione_altre_aziende",VLOOKUP('Azioni progetto'!D25,MAzioni!$J$3:$K$23,2,FALSE),'Azioni progetto'!D25)</f>
        <v>-- Seleziona --</v>
      </c>
      <c r="D26" s="256" t="str">
        <f>IF('Azioni progetto'!E25&lt;&gt;"",'Azioni progetto'!E25,"")</f>
        <v/>
      </c>
      <c r="E26" s="256"/>
      <c r="F26" s="256" t="str">
        <f>IF('Azioni progetto'!B25="Divulgazione_altre_aziende",VLOOKUP('Azioni progetto'!F25,MAzioni!$J$3:$K$23,2,FALSE),'Azioni progetto'!F25)</f>
        <v>-- Seleziona --</v>
      </c>
      <c r="G26" s="256" t="str">
        <f>IF('Azioni progetto'!G25&lt;&gt;"",'Azioni progetto'!G25,"")</f>
        <v/>
      </c>
      <c r="H26" s="256"/>
      <c r="I26" s="256" t="str">
        <f>IF('Azioni progetto'!B25="Divulgazione_altre_aziende",VLOOKUP('Azioni progetto'!H25,MAzioni!$J$3:$K$23,2,FALSE),'Azioni progetto'!H25)</f>
        <v>-- Seleziona --</v>
      </c>
      <c r="J26" s="256" t="str">
        <f>IF('Azioni progetto'!J25&lt;&gt;"",'Azioni progetto'!J25,"")</f>
        <v/>
      </c>
      <c r="K26" s="256"/>
      <c r="L26" s="251" t="s">
        <v>462</v>
      </c>
      <c r="M26" s="256" t="str">
        <f>IF('Azioni progetto'!I25&lt;&gt;"",'Azioni progetto'!I25,"")</f>
        <v/>
      </c>
      <c r="N26" s="256"/>
      <c r="O26" s="251" t="s">
        <v>462</v>
      </c>
      <c r="P26" s="256"/>
      <c r="Q26" s="256"/>
      <c r="R26" s="251" t="s">
        <v>462</v>
      </c>
      <c r="S26" s="251"/>
      <c r="T26" s="394"/>
      <c r="U26" s="251" t="s">
        <v>462</v>
      </c>
      <c r="V26" s="251"/>
      <c r="W26" s="394"/>
      <c r="X26" s="251" t="s">
        <v>462</v>
      </c>
      <c r="Y26" s="251"/>
      <c r="Z26" s="394"/>
      <c r="AA26" s="251" t="s">
        <v>462</v>
      </c>
      <c r="AB26" s="251"/>
      <c r="AC26" s="394"/>
      <c r="AD26" s="251" t="s">
        <v>462</v>
      </c>
      <c r="AE26" s="251"/>
      <c r="AF26" s="394"/>
      <c r="AG26" s="252" t="str">
        <f>IF('Azioni progetto'!K25&lt;&gt;"",'Azioni progetto'!K25,"")</f>
        <v/>
      </c>
      <c r="AH26" s="252" t="str">
        <f>IF('Azioni progetto'!L25&lt;&gt;"",'Azioni progetto'!L25,"")</f>
        <v/>
      </c>
      <c r="AI26" s="22">
        <f t="shared" si="1"/>
        <v>0</v>
      </c>
      <c r="AJ26" s="257" t="str">
        <f>IF('Azioni progetto'!P25&lt;&gt;"",'Azioni progetto'!P25,"")</f>
        <v>--Seleziona--</v>
      </c>
      <c r="AK26" s="257" t="str">
        <f>IF('Azioni progetto'!Q25&lt;&gt;"",'Azioni progetto'!Q25,"")</f>
        <v>--Seleziona--</v>
      </c>
      <c r="AL26" s="257" t="str">
        <f>IF('Azioni progetto'!R25&lt;&gt;"",'Azioni progetto'!R25,"")</f>
        <v>--Seleziona--</v>
      </c>
      <c r="AM26" s="61" t="s">
        <v>641</v>
      </c>
      <c r="AN26" s="61" t="s">
        <v>641</v>
      </c>
      <c r="AO26" s="61" t="s">
        <v>641</v>
      </c>
      <c r="AP26" s="61" t="s">
        <v>641</v>
      </c>
      <c r="AQ26" s="61" t="s">
        <v>641</v>
      </c>
      <c r="AR26" s="61" t="s">
        <v>641</v>
      </c>
      <c r="AS26" s="61" t="s">
        <v>641</v>
      </c>
      <c r="AT26" s="61" t="s">
        <v>641</v>
      </c>
      <c r="AU26" s="61" t="s">
        <v>641</v>
      </c>
      <c r="AV26" s="61" t="s">
        <v>641</v>
      </c>
      <c r="AW26" s="61" t="s">
        <v>641</v>
      </c>
      <c r="AX26" s="61" t="s">
        <v>641</v>
      </c>
      <c r="AY26" s="61" t="s">
        <v>641</v>
      </c>
      <c r="AZ26" s="61" t="s">
        <v>641</v>
      </c>
      <c r="BA26" s="61" t="s">
        <v>641</v>
      </c>
      <c r="BB26" s="61" t="s">
        <v>641</v>
      </c>
      <c r="BC26" s="61" t="s">
        <v>641</v>
      </c>
      <c r="BD26" s="61" t="s">
        <v>641</v>
      </c>
      <c r="BE26" s="258">
        <f t="shared" si="2"/>
        <v>0</v>
      </c>
      <c r="BF26" s="258">
        <f t="shared" si="3"/>
        <v>0</v>
      </c>
      <c r="BG26" s="258">
        <f t="shared" si="3"/>
        <v>0</v>
      </c>
      <c r="BH26" s="258">
        <f t="shared" si="3"/>
        <v>0</v>
      </c>
      <c r="BI26" s="258">
        <f t="shared" si="3"/>
        <v>0</v>
      </c>
      <c r="BJ26" s="258">
        <f t="shared" si="3"/>
        <v>0</v>
      </c>
      <c r="BK26" s="258">
        <f t="shared" si="3"/>
        <v>0</v>
      </c>
      <c r="BL26" s="258">
        <f t="shared" si="3"/>
        <v>0</v>
      </c>
      <c r="BM26" s="258">
        <f t="shared" si="3"/>
        <v>0</v>
      </c>
      <c r="BN26" s="258">
        <f t="shared" si="4"/>
        <v>0</v>
      </c>
      <c r="BO26" s="258"/>
      <c r="BP26" s="258"/>
      <c r="BQ26" s="258"/>
      <c r="BR26" s="258"/>
      <c r="BS26" s="258"/>
      <c r="BT26" s="258"/>
      <c r="BU26" s="258"/>
      <c r="BV26" s="258"/>
      <c r="BW26" s="258">
        <f t="shared" si="5"/>
        <v>0</v>
      </c>
      <c r="BX26" s="258"/>
      <c r="BY26" s="258"/>
      <c r="BZ26" s="258"/>
      <c r="CA26" s="258"/>
      <c r="CB26" s="258"/>
      <c r="CC26" s="258"/>
      <c r="CD26" s="258"/>
      <c r="CE26" s="258"/>
      <c r="CF26" s="258">
        <f t="shared" si="6"/>
        <v>0</v>
      </c>
      <c r="CG26" s="258"/>
      <c r="CH26" s="258"/>
      <c r="CI26" s="258"/>
      <c r="CJ26" s="258"/>
      <c r="CK26" s="258"/>
      <c r="CL26" s="258"/>
      <c r="CM26" s="258"/>
      <c r="CN26" s="258"/>
      <c r="CO26" s="258">
        <f t="shared" si="7"/>
        <v>0</v>
      </c>
      <c r="CP26" s="258"/>
      <c r="CQ26" s="258"/>
      <c r="CR26" s="258"/>
      <c r="CS26" s="258"/>
      <c r="CT26" s="258"/>
      <c r="CU26" s="258"/>
      <c r="CV26" s="258"/>
      <c r="CW26" s="258"/>
      <c r="CX26" s="258">
        <f t="shared" si="8"/>
        <v>0</v>
      </c>
      <c r="CY26" s="258"/>
      <c r="CZ26" s="258"/>
      <c r="DA26" s="258"/>
      <c r="DB26" s="258"/>
      <c r="DC26" s="258"/>
      <c r="DD26" s="258"/>
      <c r="DE26" s="258"/>
      <c r="DF26" s="258"/>
      <c r="DG26" s="258">
        <f t="shared" si="9"/>
        <v>0</v>
      </c>
      <c r="DH26" s="258"/>
      <c r="DI26" s="258"/>
      <c r="DJ26" s="258"/>
      <c r="DK26" s="258"/>
      <c r="DL26" s="258"/>
      <c r="DM26" s="258"/>
      <c r="DN26" s="258"/>
      <c r="DO26" s="258"/>
      <c r="DP26" s="258">
        <f t="shared" si="10"/>
        <v>0</v>
      </c>
      <c r="DQ26" s="258"/>
      <c r="DR26" s="258"/>
      <c r="DS26" s="258"/>
      <c r="DT26" s="258"/>
      <c r="DU26" s="258"/>
      <c r="DV26" s="258"/>
      <c r="DW26" s="258"/>
      <c r="DX26" s="258"/>
      <c r="DY26" s="258">
        <f t="shared" si="11"/>
        <v>0</v>
      </c>
      <c r="DZ26" s="258"/>
      <c r="EA26" s="258"/>
      <c r="EB26" s="258"/>
      <c r="EC26" s="258"/>
      <c r="ED26" s="258"/>
      <c r="EE26" s="258"/>
      <c r="EF26" s="258"/>
      <c r="EG26" s="258"/>
      <c r="EH26" s="258">
        <f t="shared" si="12"/>
        <v>0</v>
      </c>
      <c r="EI26" s="258"/>
      <c r="EJ26" s="258"/>
      <c r="EK26" s="258"/>
      <c r="EL26" s="258"/>
      <c r="EM26" s="258"/>
      <c r="EN26" s="258"/>
      <c r="EO26" s="258"/>
      <c r="EP26" s="258"/>
      <c r="EQ26" s="258">
        <f t="shared" si="13"/>
        <v>0</v>
      </c>
      <c r="ER26" s="258"/>
      <c r="ES26" s="258"/>
      <c r="ET26" s="258"/>
      <c r="EU26" s="258"/>
      <c r="EV26" s="258"/>
      <c r="EW26" s="258"/>
      <c r="EX26" s="258"/>
      <c r="EY26" s="258"/>
      <c r="EZ26" s="258">
        <f t="shared" si="14"/>
        <v>0</v>
      </c>
      <c r="FA26" s="258"/>
      <c r="FB26" s="258"/>
      <c r="FC26" s="258"/>
      <c r="FD26" s="258"/>
      <c r="FE26" s="258"/>
      <c r="FF26" s="258"/>
      <c r="FG26" s="258"/>
      <c r="FH26" s="258"/>
      <c r="FI26" s="258">
        <f t="shared" si="15"/>
        <v>0</v>
      </c>
      <c r="FJ26" s="258"/>
      <c r="FK26" s="258"/>
      <c r="FL26" s="258"/>
      <c r="FM26" s="258"/>
      <c r="FN26" s="258"/>
      <c r="FO26" s="258"/>
      <c r="FP26" s="258"/>
      <c r="FQ26" s="258"/>
      <c r="FR26" s="258">
        <f t="shared" si="16"/>
        <v>0</v>
      </c>
      <c r="FS26" s="258"/>
      <c r="FT26" s="258"/>
      <c r="FU26" s="258"/>
      <c r="FV26" s="258"/>
      <c r="FW26" s="258"/>
      <c r="FX26" s="258"/>
      <c r="FY26" s="258"/>
      <c r="FZ26" s="258"/>
      <c r="GA26" s="258">
        <f t="shared" si="17"/>
        <v>0</v>
      </c>
      <c r="GB26" s="258"/>
      <c r="GC26" s="258"/>
      <c r="GD26" s="258"/>
      <c r="GE26" s="258"/>
      <c r="GF26" s="258"/>
      <c r="GG26" s="258"/>
      <c r="GH26" s="258"/>
      <c r="GI26" s="258"/>
      <c r="GJ26" s="258">
        <f t="shared" si="18"/>
        <v>0</v>
      </c>
      <c r="GK26" s="258"/>
      <c r="GL26" s="258"/>
      <c r="GM26" s="258"/>
      <c r="GN26" s="258"/>
      <c r="GO26" s="258"/>
      <c r="GP26" s="258"/>
      <c r="GQ26" s="258"/>
      <c r="GR26" s="258"/>
      <c r="GS26" s="258">
        <f t="shared" si="19"/>
        <v>0</v>
      </c>
      <c r="GT26" s="258"/>
      <c r="GU26" s="258"/>
      <c r="GV26" s="258"/>
      <c r="GW26" s="258"/>
      <c r="GX26" s="258"/>
      <c r="GY26" s="258"/>
      <c r="GZ26" s="258"/>
      <c r="HA26" s="258"/>
      <c r="HB26" s="258">
        <f t="shared" si="20"/>
        <v>0</v>
      </c>
      <c r="HC26" s="258"/>
      <c r="HD26" s="258"/>
      <c r="HE26" s="258"/>
      <c r="HF26" s="258"/>
      <c r="HG26" s="258"/>
      <c r="HH26" s="258"/>
      <c r="HI26" s="258"/>
      <c r="HJ26" s="258"/>
      <c r="HK26" s="258">
        <f t="shared" si="21"/>
        <v>0</v>
      </c>
      <c r="HL26" s="258"/>
      <c r="HM26" s="258"/>
      <c r="HN26" s="258"/>
      <c r="HO26" s="258"/>
      <c r="HP26" s="258"/>
      <c r="HQ26" s="258"/>
      <c r="HR26" s="258"/>
      <c r="HS26" s="258"/>
      <c r="HT26" s="258">
        <f t="shared" si="22"/>
        <v>0</v>
      </c>
      <c r="HU26" s="258"/>
      <c r="HV26" s="258"/>
      <c r="HW26" s="258"/>
      <c r="HX26" s="258"/>
      <c r="HY26" s="258"/>
      <c r="HZ26" s="258"/>
      <c r="IA26" s="258"/>
      <c r="IB26" s="258"/>
      <c r="IC26" s="258">
        <f t="shared" si="23"/>
        <v>0</v>
      </c>
      <c r="ID26" s="258"/>
      <c r="IE26" s="258"/>
      <c r="IF26" s="258"/>
      <c r="IG26" s="258"/>
      <c r="IH26" s="258"/>
      <c r="II26" s="258"/>
      <c r="IJ26" s="258"/>
      <c r="IK26" s="258"/>
      <c r="IL26" s="258">
        <f t="shared" si="24"/>
        <v>0</v>
      </c>
      <c r="IM26" s="258"/>
      <c r="IN26" s="258"/>
      <c r="IO26" s="258"/>
      <c r="IP26" s="258"/>
      <c r="IQ26" s="258"/>
      <c r="IR26" s="258"/>
      <c r="IS26" s="258"/>
      <c r="IT26" s="258"/>
    </row>
    <row r="27" spans="1:254" x14ac:dyDescent="0.25">
      <c r="A27" s="256" t="str">
        <f>IF('Azioni progetto'!B26&lt;&gt;"",'Azioni progetto'!B26,"")</f>
        <v>-- Seleziona --</v>
      </c>
      <c r="B27" s="256" t="str">
        <f>IF('Azioni progetto'!C26&lt;&gt;"",'Azioni progetto'!C26,"")</f>
        <v/>
      </c>
      <c r="C27" s="256" t="str">
        <f>IF('Azioni progetto'!B26="Divulgazione_altre_aziende",VLOOKUP('Azioni progetto'!D26,MAzioni!$J$3:$K$23,2,FALSE),'Azioni progetto'!D26)</f>
        <v>-- Seleziona --</v>
      </c>
      <c r="D27" s="256" t="str">
        <f>IF('Azioni progetto'!E26&lt;&gt;"",'Azioni progetto'!E26,"")</f>
        <v/>
      </c>
      <c r="E27" s="256"/>
      <c r="F27" s="256" t="str">
        <f>IF('Azioni progetto'!B26="Divulgazione_altre_aziende",VLOOKUP('Azioni progetto'!F26,MAzioni!$J$3:$K$23,2,FALSE),'Azioni progetto'!F26)</f>
        <v>-- Seleziona --</v>
      </c>
      <c r="G27" s="256" t="str">
        <f>IF('Azioni progetto'!G26&lt;&gt;"",'Azioni progetto'!G26,"")</f>
        <v/>
      </c>
      <c r="H27" s="256"/>
      <c r="I27" s="256" t="str">
        <f>IF('Azioni progetto'!B26="Divulgazione_altre_aziende",VLOOKUP('Azioni progetto'!H26,MAzioni!$J$3:$K$23,2,FALSE),'Azioni progetto'!H26)</f>
        <v>-- Seleziona --</v>
      </c>
      <c r="J27" s="256" t="str">
        <f>IF('Azioni progetto'!J26&lt;&gt;"",'Azioni progetto'!J26,"")</f>
        <v/>
      </c>
      <c r="K27" s="256"/>
      <c r="L27" s="251" t="s">
        <v>462</v>
      </c>
      <c r="M27" s="256" t="str">
        <f>IF('Azioni progetto'!I26&lt;&gt;"",'Azioni progetto'!I26,"")</f>
        <v/>
      </c>
      <c r="N27" s="256"/>
      <c r="O27" s="251" t="s">
        <v>462</v>
      </c>
      <c r="P27" s="256"/>
      <c r="Q27" s="256"/>
      <c r="R27" s="251" t="s">
        <v>462</v>
      </c>
      <c r="S27" s="251"/>
      <c r="T27" s="394"/>
      <c r="U27" s="251" t="s">
        <v>462</v>
      </c>
      <c r="V27" s="251"/>
      <c r="W27" s="394"/>
      <c r="X27" s="251" t="s">
        <v>462</v>
      </c>
      <c r="Y27" s="251"/>
      <c r="Z27" s="394"/>
      <c r="AA27" s="251" t="s">
        <v>462</v>
      </c>
      <c r="AB27" s="251"/>
      <c r="AC27" s="394"/>
      <c r="AD27" s="251" t="s">
        <v>462</v>
      </c>
      <c r="AE27" s="251"/>
      <c r="AF27" s="394"/>
      <c r="AG27" s="252" t="str">
        <f>IF('Azioni progetto'!K26&lt;&gt;"",'Azioni progetto'!K26,"")</f>
        <v/>
      </c>
      <c r="AH27" s="252" t="str">
        <f>IF('Azioni progetto'!L26&lt;&gt;"",'Azioni progetto'!L26,"")</f>
        <v/>
      </c>
      <c r="AI27" s="22">
        <f t="shared" si="1"/>
        <v>0</v>
      </c>
      <c r="AJ27" s="257" t="str">
        <f>IF('Azioni progetto'!P26&lt;&gt;"",'Azioni progetto'!P26,"")</f>
        <v>--Seleziona--</v>
      </c>
      <c r="AK27" s="257" t="str">
        <f>IF('Azioni progetto'!Q26&lt;&gt;"",'Azioni progetto'!Q26,"")</f>
        <v>--Seleziona--</v>
      </c>
      <c r="AL27" s="257" t="str">
        <f>IF('Azioni progetto'!R26&lt;&gt;"",'Azioni progetto'!R26,"")</f>
        <v>--Seleziona--</v>
      </c>
      <c r="AM27" s="61" t="s">
        <v>641</v>
      </c>
      <c r="AN27" s="61" t="s">
        <v>641</v>
      </c>
      <c r="AO27" s="61" t="s">
        <v>641</v>
      </c>
      <c r="AP27" s="61" t="s">
        <v>641</v>
      </c>
      <c r="AQ27" s="61" t="s">
        <v>641</v>
      </c>
      <c r="AR27" s="61" t="s">
        <v>641</v>
      </c>
      <c r="AS27" s="61" t="s">
        <v>641</v>
      </c>
      <c r="AT27" s="61" t="s">
        <v>641</v>
      </c>
      <c r="AU27" s="61" t="s">
        <v>641</v>
      </c>
      <c r="AV27" s="61" t="s">
        <v>641</v>
      </c>
      <c r="AW27" s="61" t="s">
        <v>641</v>
      </c>
      <c r="AX27" s="61" t="s">
        <v>641</v>
      </c>
      <c r="AY27" s="61" t="s">
        <v>641</v>
      </c>
      <c r="AZ27" s="61" t="s">
        <v>641</v>
      </c>
      <c r="BA27" s="61" t="s">
        <v>641</v>
      </c>
      <c r="BB27" s="61" t="s">
        <v>641</v>
      </c>
      <c r="BC27" s="61" t="s">
        <v>641</v>
      </c>
      <c r="BD27" s="61" t="s">
        <v>641</v>
      </c>
      <c r="BE27" s="258">
        <f t="shared" si="2"/>
        <v>0</v>
      </c>
      <c r="BF27" s="258">
        <f t="shared" si="3"/>
        <v>0</v>
      </c>
      <c r="BG27" s="258">
        <f t="shared" si="3"/>
        <v>0</v>
      </c>
      <c r="BH27" s="258">
        <f t="shared" si="3"/>
        <v>0</v>
      </c>
      <c r="BI27" s="258">
        <f t="shared" si="3"/>
        <v>0</v>
      </c>
      <c r="BJ27" s="258">
        <f t="shared" si="3"/>
        <v>0</v>
      </c>
      <c r="BK27" s="258">
        <f t="shared" si="3"/>
        <v>0</v>
      </c>
      <c r="BL27" s="258">
        <f t="shared" si="3"/>
        <v>0</v>
      </c>
      <c r="BM27" s="258">
        <f t="shared" si="3"/>
        <v>0</v>
      </c>
      <c r="BN27" s="258">
        <f t="shared" si="4"/>
        <v>0</v>
      </c>
      <c r="BO27" s="258"/>
      <c r="BP27" s="258"/>
      <c r="BQ27" s="258"/>
      <c r="BR27" s="258"/>
      <c r="BS27" s="258"/>
      <c r="BT27" s="258"/>
      <c r="BU27" s="258"/>
      <c r="BV27" s="258"/>
      <c r="BW27" s="258">
        <f t="shared" si="5"/>
        <v>0</v>
      </c>
      <c r="BX27" s="258"/>
      <c r="BY27" s="258"/>
      <c r="BZ27" s="258"/>
      <c r="CA27" s="258"/>
      <c r="CB27" s="258"/>
      <c r="CC27" s="258"/>
      <c r="CD27" s="258"/>
      <c r="CE27" s="258"/>
      <c r="CF27" s="258">
        <f t="shared" si="6"/>
        <v>0</v>
      </c>
      <c r="CG27" s="258"/>
      <c r="CH27" s="258"/>
      <c r="CI27" s="258"/>
      <c r="CJ27" s="258"/>
      <c r="CK27" s="258"/>
      <c r="CL27" s="258"/>
      <c r="CM27" s="258"/>
      <c r="CN27" s="258"/>
      <c r="CO27" s="258">
        <f t="shared" si="7"/>
        <v>0</v>
      </c>
      <c r="CP27" s="258"/>
      <c r="CQ27" s="258"/>
      <c r="CR27" s="258"/>
      <c r="CS27" s="258"/>
      <c r="CT27" s="258"/>
      <c r="CU27" s="258"/>
      <c r="CV27" s="258"/>
      <c r="CW27" s="258"/>
      <c r="CX27" s="258">
        <f t="shared" si="8"/>
        <v>0</v>
      </c>
      <c r="CY27" s="258"/>
      <c r="CZ27" s="258"/>
      <c r="DA27" s="258"/>
      <c r="DB27" s="258"/>
      <c r="DC27" s="258"/>
      <c r="DD27" s="258"/>
      <c r="DE27" s="258"/>
      <c r="DF27" s="258"/>
      <c r="DG27" s="258">
        <f t="shared" si="9"/>
        <v>0</v>
      </c>
      <c r="DH27" s="258"/>
      <c r="DI27" s="258"/>
      <c r="DJ27" s="258"/>
      <c r="DK27" s="258"/>
      <c r="DL27" s="258"/>
      <c r="DM27" s="258"/>
      <c r="DN27" s="258"/>
      <c r="DO27" s="258"/>
      <c r="DP27" s="258">
        <f t="shared" si="10"/>
        <v>0</v>
      </c>
      <c r="DQ27" s="258"/>
      <c r="DR27" s="258"/>
      <c r="DS27" s="258"/>
      <c r="DT27" s="258"/>
      <c r="DU27" s="258"/>
      <c r="DV27" s="258"/>
      <c r="DW27" s="258"/>
      <c r="DX27" s="258"/>
      <c r="DY27" s="258">
        <f t="shared" si="11"/>
        <v>0</v>
      </c>
      <c r="DZ27" s="258"/>
      <c r="EA27" s="258"/>
      <c r="EB27" s="258"/>
      <c r="EC27" s="258"/>
      <c r="ED27" s="258"/>
      <c r="EE27" s="258"/>
      <c r="EF27" s="258"/>
      <c r="EG27" s="258"/>
      <c r="EH27" s="258">
        <f t="shared" si="12"/>
        <v>0</v>
      </c>
      <c r="EI27" s="258"/>
      <c r="EJ27" s="258"/>
      <c r="EK27" s="258"/>
      <c r="EL27" s="258"/>
      <c r="EM27" s="258"/>
      <c r="EN27" s="258"/>
      <c r="EO27" s="258"/>
      <c r="EP27" s="258"/>
      <c r="EQ27" s="258">
        <f t="shared" si="13"/>
        <v>0</v>
      </c>
      <c r="ER27" s="258"/>
      <c r="ES27" s="258"/>
      <c r="ET27" s="258"/>
      <c r="EU27" s="258"/>
      <c r="EV27" s="258"/>
      <c r="EW27" s="258"/>
      <c r="EX27" s="258"/>
      <c r="EY27" s="258"/>
      <c r="EZ27" s="258">
        <f t="shared" si="14"/>
        <v>0</v>
      </c>
      <c r="FA27" s="258"/>
      <c r="FB27" s="258"/>
      <c r="FC27" s="258"/>
      <c r="FD27" s="258"/>
      <c r="FE27" s="258"/>
      <c r="FF27" s="258"/>
      <c r="FG27" s="258"/>
      <c r="FH27" s="258"/>
      <c r="FI27" s="258">
        <f t="shared" si="15"/>
        <v>0</v>
      </c>
      <c r="FJ27" s="258"/>
      <c r="FK27" s="258"/>
      <c r="FL27" s="258"/>
      <c r="FM27" s="258"/>
      <c r="FN27" s="258"/>
      <c r="FO27" s="258"/>
      <c r="FP27" s="258"/>
      <c r="FQ27" s="258"/>
      <c r="FR27" s="258">
        <f t="shared" si="16"/>
        <v>0</v>
      </c>
      <c r="FS27" s="258"/>
      <c r="FT27" s="258"/>
      <c r="FU27" s="258"/>
      <c r="FV27" s="258"/>
      <c r="FW27" s="258"/>
      <c r="FX27" s="258"/>
      <c r="FY27" s="258"/>
      <c r="FZ27" s="258"/>
      <c r="GA27" s="258">
        <f t="shared" si="17"/>
        <v>0</v>
      </c>
      <c r="GB27" s="258"/>
      <c r="GC27" s="258"/>
      <c r="GD27" s="258"/>
      <c r="GE27" s="258"/>
      <c r="GF27" s="258"/>
      <c r="GG27" s="258"/>
      <c r="GH27" s="258"/>
      <c r="GI27" s="258"/>
      <c r="GJ27" s="258">
        <f t="shared" si="18"/>
        <v>0</v>
      </c>
      <c r="GK27" s="258"/>
      <c r="GL27" s="258"/>
      <c r="GM27" s="258"/>
      <c r="GN27" s="258"/>
      <c r="GO27" s="258"/>
      <c r="GP27" s="258"/>
      <c r="GQ27" s="258"/>
      <c r="GR27" s="258"/>
      <c r="GS27" s="258">
        <f t="shared" si="19"/>
        <v>0</v>
      </c>
      <c r="GT27" s="258"/>
      <c r="GU27" s="258"/>
      <c r="GV27" s="258"/>
      <c r="GW27" s="258"/>
      <c r="GX27" s="258"/>
      <c r="GY27" s="258"/>
      <c r="GZ27" s="258"/>
      <c r="HA27" s="258"/>
      <c r="HB27" s="258">
        <f t="shared" si="20"/>
        <v>0</v>
      </c>
      <c r="HC27" s="258"/>
      <c r="HD27" s="258"/>
      <c r="HE27" s="258"/>
      <c r="HF27" s="258"/>
      <c r="HG27" s="258"/>
      <c r="HH27" s="258"/>
      <c r="HI27" s="258"/>
      <c r="HJ27" s="258"/>
      <c r="HK27" s="258">
        <f t="shared" si="21"/>
        <v>0</v>
      </c>
      <c r="HL27" s="258"/>
      <c r="HM27" s="258"/>
      <c r="HN27" s="258"/>
      <c r="HO27" s="258"/>
      <c r="HP27" s="258"/>
      <c r="HQ27" s="258"/>
      <c r="HR27" s="258"/>
      <c r="HS27" s="258"/>
      <c r="HT27" s="258">
        <f t="shared" si="22"/>
        <v>0</v>
      </c>
      <c r="HU27" s="258"/>
      <c r="HV27" s="258"/>
      <c r="HW27" s="258"/>
      <c r="HX27" s="258"/>
      <c r="HY27" s="258"/>
      <c r="HZ27" s="258"/>
      <c r="IA27" s="258"/>
      <c r="IB27" s="258"/>
      <c r="IC27" s="258">
        <f t="shared" si="23"/>
        <v>0</v>
      </c>
      <c r="ID27" s="258"/>
      <c r="IE27" s="258"/>
      <c r="IF27" s="258"/>
      <c r="IG27" s="258"/>
      <c r="IH27" s="258"/>
      <c r="II27" s="258"/>
      <c r="IJ27" s="258"/>
      <c r="IK27" s="258"/>
      <c r="IL27" s="258">
        <f t="shared" si="24"/>
        <v>0</v>
      </c>
      <c r="IM27" s="258"/>
      <c r="IN27" s="258"/>
      <c r="IO27" s="258"/>
      <c r="IP27" s="258"/>
      <c r="IQ27" s="258"/>
      <c r="IR27" s="258"/>
      <c r="IS27" s="258"/>
      <c r="IT27" s="258"/>
    </row>
    <row r="28" spans="1:254" x14ac:dyDescent="0.25">
      <c r="A28" s="256" t="str">
        <f>IF('Azioni progetto'!B27&lt;&gt;"",'Azioni progetto'!B27,"")</f>
        <v>-- Seleziona --</v>
      </c>
      <c r="B28" s="256" t="str">
        <f>IF('Azioni progetto'!C27&lt;&gt;"",'Azioni progetto'!C27,"")</f>
        <v/>
      </c>
      <c r="C28" s="256" t="str">
        <f>IF('Azioni progetto'!B27="Divulgazione_altre_aziende",VLOOKUP('Azioni progetto'!D27,MAzioni!$J$3:$K$23,2,FALSE),'Azioni progetto'!D27)</f>
        <v>-- Seleziona --</v>
      </c>
      <c r="D28" s="256" t="str">
        <f>IF('Azioni progetto'!E27&lt;&gt;"",'Azioni progetto'!E27,"")</f>
        <v/>
      </c>
      <c r="E28" s="256"/>
      <c r="F28" s="256" t="str">
        <f>IF('Azioni progetto'!B27="Divulgazione_altre_aziende",VLOOKUP('Azioni progetto'!F27,MAzioni!$J$3:$K$23,2,FALSE),'Azioni progetto'!F27)</f>
        <v>-- Seleziona --</v>
      </c>
      <c r="G28" s="256" t="str">
        <f>IF('Azioni progetto'!G27&lt;&gt;"",'Azioni progetto'!G27,"")</f>
        <v/>
      </c>
      <c r="H28" s="256"/>
      <c r="I28" s="256" t="str">
        <f>IF('Azioni progetto'!B27="Divulgazione_altre_aziende",VLOOKUP('Azioni progetto'!H27,MAzioni!$J$3:$K$23,2,FALSE),'Azioni progetto'!H27)</f>
        <v>-- Seleziona --</v>
      </c>
      <c r="J28" s="256" t="str">
        <f>IF('Azioni progetto'!J27&lt;&gt;"",'Azioni progetto'!J27,"")</f>
        <v/>
      </c>
      <c r="K28" s="256"/>
      <c r="L28" s="251" t="s">
        <v>462</v>
      </c>
      <c r="M28" s="256" t="str">
        <f>IF('Azioni progetto'!I27&lt;&gt;"",'Azioni progetto'!I27,"")</f>
        <v/>
      </c>
      <c r="N28" s="256"/>
      <c r="O28" s="251" t="s">
        <v>462</v>
      </c>
      <c r="P28" s="256"/>
      <c r="Q28" s="256"/>
      <c r="R28" s="251" t="s">
        <v>462</v>
      </c>
      <c r="S28" s="251"/>
      <c r="T28" s="394"/>
      <c r="U28" s="251" t="s">
        <v>462</v>
      </c>
      <c r="V28" s="251"/>
      <c r="W28" s="394"/>
      <c r="X28" s="251" t="s">
        <v>462</v>
      </c>
      <c r="Y28" s="251"/>
      <c r="Z28" s="394"/>
      <c r="AA28" s="251" t="s">
        <v>462</v>
      </c>
      <c r="AB28" s="251"/>
      <c r="AC28" s="394"/>
      <c r="AD28" s="251" t="s">
        <v>462</v>
      </c>
      <c r="AE28" s="251"/>
      <c r="AF28" s="394"/>
      <c r="AG28" s="252" t="str">
        <f>IF('Azioni progetto'!K27&lt;&gt;"",'Azioni progetto'!K27,"")</f>
        <v/>
      </c>
      <c r="AH28" s="252" t="str">
        <f>IF('Azioni progetto'!L27&lt;&gt;"",'Azioni progetto'!L27,"")</f>
        <v/>
      </c>
      <c r="AI28" s="22">
        <f t="shared" si="1"/>
        <v>0</v>
      </c>
      <c r="AJ28" s="257" t="str">
        <f>IF('Azioni progetto'!P27&lt;&gt;"",'Azioni progetto'!P27,"")</f>
        <v>--Seleziona--</v>
      </c>
      <c r="AK28" s="257" t="str">
        <f>IF('Azioni progetto'!Q27&lt;&gt;"",'Azioni progetto'!Q27,"")</f>
        <v>--Seleziona--</v>
      </c>
      <c r="AL28" s="257" t="str">
        <f>IF('Azioni progetto'!R27&lt;&gt;"",'Azioni progetto'!R27,"")</f>
        <v>--Seleziona--</v>
      </c>
      <c r="AM28" s="61" t="s">
        <v>641</v>
      </c>
      <c r="AN28" s="61" t="s">
        <v>641</v>
      </c>
      <c r="AO28" s="61" t="s">
        <v>641</v>
      </c>
      <c r="AP28" s="61" t="s">
        <v>641</v>
      </c>
      <c r="AQ28" s="61" t="s">
        <v>641</v>
      </c>
      <c r="AR28" s="61" t="s">
        <v>641</v>
      </c>
      <c r="AS28" s="61" t="s">
        <v>641</v>
      </c>
      <c r="AT28" s="61" t="s">
        <v>641</v>
      </c>
      <c r="AU28" s="61" t="s">
        <v>641</v>
      </c>
      <c r="AV28" s="61" t="s">
        <v>641</v>
      </c>
      <c r="AW28" s="61" t="s">
        <v>641</v>
      </c>
      <c r="AX28" s="61" t="s">
        <v>641</v>
      </c>
      <c r="AY28" s="61" t="s">
        <v>641</v>
      </c>
      <c r="AZ28" s="61" t="s">
        <v>641</v>
      </c>
      <c r="BA28" s="61" t="s">
        <v>641</v>
      </c>
      <c r="BB28" s="61" t="s">
        <v>641</v>
      </c>
      <c r="BC28" s="61" t="s">
        <v>641</v>
      </c>
      <c r="BD28" s="61" t="s">
        <v>641</v>
      </c>
      <c r="BE28" s="258">
        <f t="shared" si="2"/>
        <v>0</v>
      </c>
      <c r="BF28" s="258">
        <f t="shared" si="3"/>
        <v>0</v>
      </c>
      <c r="BG28" s="258">
        <f t="shared" si="3"/>
        <v>0</v>
      </c>
      <c r="BH28" s="258">
        <f t="shared" si="3"/>
        <v>0</v>
      </c>
      <c r="BI28" s="258">
        <f t="shared" si="3"/>
        <v>0</v>
      </c>
      <c r="BJ28" s="258">
        <f t="shared" si="3"/>
        <v>0</v>
      </c>
      <c r="BK28" s="258">
        <f t="shared" si="3"/>
        <v>0</v>
      </c>
      <c r="BL28" s="258">
        <f t="shared" si="3"/>
        <v>0</v>
      </c>
      <c r="BM28" s="258">
        <f t="shared" si="3"/>
        <v>0</v>
      </c>
      <c r="BN28" s="258">
        <f t="shared" si="4"/>
        <v>0</v>
      </c>
      <c r="BO28" s="258"/>
      <c r="BP28" s="258"/>
      <c r="BQ28" s="258"/>
      <c r="BR28" s="258"/>
      <c r="BS28" s="258"/>
      <c r="BT28" s="258"/>
      <c r="BU28" s="258"/>
      <c r="BV28" s="258"/>
      <c r="BW28" s="258">
        <f t="shared" si="5"/>
        <v>0</v>
      </c>
      <c r="BX28" s="258"/>
      <c r="BY28" s="258"/>
      <c r="BZ28" s="258"/>
      <c r="CA28" s="258"/>
      <c r="CB28" s="258"/>
      <c r="CC28" s="258"/>
      <c r="CD28" s="258"/>
      <c r="CE28" s="258"/>
      <c r="CF28" s="258">
        <f t="shared" si="6"/>
        <v>0</v>
      </c>
      <c r="CG28" s="258"/>
      <c r="CH28" s="258"/>
      <c r="CI28" s="258"/>
      <c r="CJ28" s="258"/>
      <c r="CK28" s="258"/>
      <c r="CL28" s="258"/>
      <c r="CM28" s="258"/>
      <c r="CN28" s="258"/>
      <c r="CO28" s="258">
        <f t="shared" si="7"/>
        <v>0</v>
      </c>
      <c r="CP28" s="258"/>
      <c r="CQ28" s="258"/>
      <c r="CR28" s="258"/>
      <c r="CS28" s="258"/>
      <c r="CT28" s="258"/>
      <c r="CU28" s="258"/>
      <c r="CV28" s="258"/>
      <c r="CW28" s="258"/>
      <c r="CX28" s="258">
        <f t="shared" si="8"/>
        <v>0</v>
      </c>
      <c r="CY28" s="258"/>
      <c r="CZ28" s="258"/>
      <c r="DA28" s="258"/>
      <c r="DB28" s="258"/>
      <c r="DC28" s="258"/>
      <c r="DD28" s="258"/>
      <c r="DE28" s="258"/>
      <c r="DF28" s="258"/>
      <c r="DG28" s="258">
        <f t="shared" si="9"/>
        <v>0</v>
      </c>
      <c r="DH28" s="258"/>
      <c r="DI28" s="258"/>
      <c r="DJ28" s="258"/>
      <c r="DK28" s="258"/>
      <c r="DL28" s="258"/>
      <c r="DM28" s="258"/>
      <c r="DN28" s="258"/>
      <c r="DO28" s="258"/>
      <c r="DP28" s="258">
        <f t="shared" si="10"/>
        <v>0</v>
      </c>
      <c r="DQ28" s="258"/>
      <c r="DR28" s="258"/>
      <c r="DS28" s="258"/>
      <c r="DT28" s="258"/>
      <c r="DU28" s="258"/>
      <c r="DV28" s="258"/>
      <c r="DW28" s="258"/>
      <c r="DX28" s="258"/>
      <c r="DY28" s="258">
        <f t="shared" si="11"/>
        <v>0</v>
      </c>
      <c r="DZ28" s="258"/>
      <c r="EA28" s="258"/>
      <c r="EB28" s="258"/>
      <c r="EC28" s="258"/>
      <c r="ED28" s="258"/>
      <c r="EE28" s="258"/>
      <c r="EF28" s="258"/>
      <c r="EG28" s="258"/>
      <c r="EH28" s="258">
        <f t="shared" si="12"/>
        <v>0</v>
      </c>
      <c r="EI28" s="258"/>
      <c r="EJ28" s="258"/>
      <c r="EK28" s="258"/>
      <c r="EL28" s="258"/>
      <c r="EM28" s="258"/>
      <c r="EN28" s="258"/>
      <c r="EO28" s="258"/>
      <c r="EP28" s="258"/>
      <c r="EQ28" s="258">
        <f t="shared" si="13"/>
        <v>0</v>
      </c>
      <c r="ER28" s="258"/>
      <c r="ES28" s="258"/>
      <c r="ET28" s="258"/>
      <c r="EU28" s="258"/>
      <c r="EV28" s="258"/>
      <c r="EW28" s="258"/>
      <c r="EX28" s="258"/>
      <c r="EY28" s="258"/>
      <c r="EZ28" s="258">
        <f t="shared" si="14"/>
        <v>0</v>
      </c>
      <c r="FA28" s="258"/>
      <c r="FB28" s="258"/>
      <c r="FC28" s="258"/>
      <c r="FD28" s="258"/>
      <c r="FE28" s="258"/>
      <c r="FF28" s="258"/>
      <c r="FG28" s="258"/>
      <c r="FH28" s="258"/>
      <c r="FI28" s="258">
        <f t="shared" si="15"/>
        <v>0</v>
      </c>
      <c r="FJ28" s="258"/>
      <c r="FK28" s="258"/>
      <c r="FL28" s="258"/>
      <c r="FM28" s="258"/>
      <c r="FN28" s="258"/>
      <c r="FO28" s="258"/>
      <c r="FP28" s="258"/>
      <c r="FQ28" s="258"/>
      <c r="FR28" s="258">
        <f t="shared" si="16"/>
        <v>0</v>
      </c>
      <c r="FS28" s="258"/>
      <c r="FT28" s="258"/>
      <c r="FU28" s="258"/>
      <c r="FV28" s="258"/>
      <c r="FW28" s="258"/>
      <c r="FX28" s="258"/>
      <c r="FY28" s="258"/>
      <c r="FZ28" s="258"/>
      <c r="GA28" s="258">
        <f t="shared" si="17"/>
        <v>0</v>
      </c>
      <c r="GB28" s="258"/>
      <c r="GC28" s="258"/>
      <c r="GD28" s="258"/>
      <c r="GE28" s="258"/>
      <c r="GF28" s="258"/>
      <c r="GG28" s="258"/>
      <c r="GH28" s="258"/>
      <c r="GI28" s="258"/>
      <c r="GJ28" s="258">
        <f t="shared" si="18"/>
        <v>0</v>
      </c>
      <c r="GK28" s="258"/>
      <c r="GL28" s="258"/>
      <c r="GM28" s="258"/>
      <c r="GN28" s="258"/>
      <c r="GO28" s="258"/>
      <c r="GP28" s="258"/>
      <c r="GQ28" s="258"/>
      <c r="GR28" s="258"/>
      <c r="GS28" s="258">
        <f t="shared" si="19"/>
        <v>0</v>
      </c>
      <c r="GT28" s="258"/>
      <c r="GU28" s="258"/>
      <c r="GV28" s="258"/>
      <c r="GW28" s="258"/>
      <c r="GX28" s="258"/>
      <c r="GY28" s="258"/>
      <c r="GZ28" s="258"/>
      <c r="HA28" s="258"/>
      <c r="HB28" s="258">
        <f t="shared" si="20"/>
        <v>0</v>
      </c>
      <c r="HC28" s="258"/>
      <c r="HD28" s="258"/>
      <c r="HE28" s="258"/>
      <c r="HF28" s="258"/>
      <c r="HG28" s="258"/>
      <c r="HH28" s="258"/>
      <c r="HI28" s="258"/>
      <c r="HJ28" s="258"/>
      <c r="HK28" s="258">
        <f t="shared" si="21"/>
        <v>0</v>
      </c>
      <c r="HL28" s="258"/>
      <c r="HM28" s="258"/>
      <c r="HN28" s="258"/>
      <c r="HO28" s="258"/>
      <c r="HP28" s="258"/>
      <c r="HQ28" s="258"/>
      <c r="HR28" s="258"/>
      <c r="HS28" s="258"/>
      <c r="HT28" s="258">
        <f t="shared" si="22"/>
        <v>0</v>
      </c>
      <c r="HU28" s="258"/>
      <c r="HV28" s="258"/>
      <c r="HW28" s="258"/>
      <c r="HX28" s="258"/>
      <c r="HY28" s="258"/>
      <c r="HZ28" s="258"/>
      <c r="IA28" s="258"/>
      <c r="IB28" s="258"/>
      <c r="IC28" s="258">
        <f t="shared" si="23"/>
        <v>0</v>
      </c>
      <c r="ID28" s="258"/>
      <c r="IE28" s="258"/>
      <c r="IF28" s="258"/>
      <c r="IG28" s="258"/>
      <c r="IH28" s="258"/>
      <c r="II28" s="258"/>
      <c r="IJ28" s="258"/>
      <c r="IK28" s="258"/>
      <c r="IL28" s="258">
        <f t="shared" si="24"/>
        <v>0</v>
      </c>
      <c r="IM28" s="258"/>
      <c r="IN28" s="258"/>
      <c r="IO28" s="258"/>
      <c r="IP28" s="258"/>
      <c r="IQ28" s="258"/>
      <c r="IR28" s="258"/>
      <c r="IS28" s="258"/>
      <c r="IT28" s="258"/>
    </row>
    <row r="29" spans="1:254" x14ac:dyDescent="0.25">
      <c r="A29" s="256" t="str">
        <f>IF('Azioni progetto'!B28&lt;&gt;"",'Azioni progetto'!B28,"")</f>
        <v>-- Seleziona --</v>
      </c>
      <c r="B29" s="256" t="str">
        <f>IF('Azioni progetto'!C28&lt;&gt;"",'Azioni progetto'!C28,"")</f>
        <v/>
      </c>
      <c r="C29" s="256" t="str">
        <f>IF('Azioni progetto'!B28="Divulgazione_altre_aziende",VLOOKUP('Azioni progetto'!D28,MAzioni!$J$3:$K$23,2,FALSE),'Azioni progetto'!D28)</f>
        <v>-- Seleziona --</v>
      </c>
      <c r="D29" s="256" t="str">
        <f>IF('Azioni progetto'!E28&lt;&gt;"",'Azioni progetto'!E28,"")</f>
        <v/>
      </c>
      <c r="E29" s="256"/>
      <c r="F29" s="256" t="str">
        <f>IF('Azioni progetto'!B28="Divulgazione_altre_aziende",VLOOKUP('Azioni progetto'!F28,MAzioni!$J$3:$K$23,2,FALSE),'Azioni progetto'!F28)</f>
        <v>-- Seleziona --</v>
      </c>
      <c r="G29" s="256" t="str">
        <f>IF('Azioni progetto'!G28&lt;&gt;"",'Azioni progetto'!G28,"")</f>
        <v/>
      </c>
      <c r="H29" s="256"/>
      <c r="I29" s="256" t="str">
        <f>IF('Azioni progetto'!B28="Divulgazione_altre_aziende",VLOOKUP('Azioni progetto'!H28,MAzioni!$J$3:$K$23,2,FALSE),'Azioni progetto'!H28)</f>
        <v>-- Seleziona --</v>
      </c>
      <c r="J29" s="256" t="str">
        <f>IF('Azioni progetto'!J28&lt;&gt;"",'Azioni progetto'!J28,"")</f>
        <v/>
      </c>
      <c r="K29" s="256"/>
      <c r="L29" s="251" t="s">
        <v>462</v>
      </c>
      <c r="M29" s="256" t="str">
        <f>IF('Azioni progetto'!I28&lt;&gt;"",'Azioni progetto'!I28,"")</f>
        <v/>
      </c>
      <c r="N29" s="256"/>
      <c r="O29" s="251" t="s">
        <v>462</v>
      </c>
      <c r="P29" s="256"/>
      <c r="Q29" s="256"/>
      <c r="R29" s="251" t="s">
        <v>462</v>
      </c>
      <c r="S29" s="251"/>
      <c r="T29" s="394"/>
      <c r="U29" s="251" t="s">
        <v>462</v>
      </c>
      <c r="V29" s="251"/>
      <c r="W29" s="394"/>
      <c r="X29" s="251" t="s">
        <v>462</v>
      </c>
      <c r="Y29" s="251"/>
      <c r="Z29" s="394"/>
      <c r="AA29" s="251" t="s">
        <v>462</v>
      </c>
      <c r="AB29" s="251"/>
      <c r="AC29" s="394"/>
      <c r="AD29" s="251" t="s">
        <v>462</v>
      </c>
      <c r="AE29" s="251"/>
      <c r="AF29" s="394"/>
      <c r="AG29" s="252" t="str">
        <f>IF('Azioni progetto'!K28&lt;&gt;"",'Azioni progetto'!K28,"")</f>
        <v/>
      </c>
      <c r="AH29" s="252" t="str">
        <f>IF('Azioni progetto'!L28&lt;&gt;"",'Azioni progetto'!L28,"")</f>
        <v/>
      </c>
      <c r="AI29" s="22">
        <f t="shared" si="1"/>
        <v>0</v>
      </c>
      <c r="AJ29" s="257" t="str">
        <f>IF('Azioni progetto'!P28&lt;&gt;"",'Azioni progetto'!P28,"")</f>
        <v>--Seleziona--</v>
      </c>
      <c r="AK29" s="257" t="str">
        <f>IF('Azioni progetto'!Q28&lt;&gt;"",'Azioni progetto'!Q28,"")</f>
        <v>--Seleziona--</v>
      </c>
      <c r="AL29" s="257" t="str">
        <f>IF('Azioni progetto'!R28&lt;&gt;"",'Azioni progetto'!R28,"")</f>
        <v>--Seleziona--</v>
      </c>
      <c r="AM29" s="61" t="s">
        <v>641</v>
      </c>
      <c r="AN29" s="61" t="s">
        <v>641</v>
      </c>
      <c r="AO29" s="61" t="s">
        <v>641</v>
      </c>
      <c r="AP29" s="61" t="s">
        <v>641</v>
      </c>
      <c r="AQ29" s="61" t="s">
        <v>641</v>
      </c>
      <c r="AR29" s="61" t="s">
        <v>641</v>
      </c>
      <c r="AS29" s="61" t="s">
        <v>641</v>
      </c>
      <c r="AT29" s="61" t="s">
        <v>641</v>
      </c>
      <c r="AU29" s="61" t="s">
        <v>641</v>
      </c>
      <c r="AV29" s="61" t="s">
        <v>641</v>
      </c>
      <c r="AW29" s="61" t="s">
        <v>641</v>
      </c>
      <c r="AX29" s="61" t="s">
        <v>641</v>
      </c>
      <c r="AY29" s="61" t="s">
        <v>641</v>
      </c>
      <c r="AZ29" s="61" t="s">
        <v>641</v>
      </c>
      <c r="BA29" s="61" t="s">
        <v>641</v>
      </c>
      <c r="BB29" s="61" t="s">
        <v>641</v>
      </c>
      <c r="BC29" s="61" t="s">
        <v>641</v>
      </c>
      <c r="BD29" s="61" t="s">
        <v>641</v>
      </c>
      <c r="BE29" s="258">
        <f t="shared" si="2"/>
        <v>0</v>
      </c>
      <c r="BF29" s="258">
        <f t="shared" si="3"/>
        <v>0</v>
      </c>
      <c r="BG29" s="258">
        <f t="shared" si="3"/>
        <v>0</v>
      </c>
      <c r="BH29" s="258">
        <f t="shared" si="3"/>
        <v>0</v>
      </c>
      <c r="BI29" s="258">
        <f t="shared" si="3"/>
        <v>0</v>
      </c>
      <c r="BJ29" s="258">
        <f t="shared" si="3"/>
        <v>0</v>
      </c>
      <c r="BK29" s="258">
        <f t="shared" si="3"/>
        <v>0</v>
      </c>
      <c r="BL29" s="258">
        <f t="shared" si="3"/>
        <v>0</v>
      </c>
      <c r="BM29" s="258">
        <f t="shared" si="3"/>
        <v>0</v>
      </c>
      <c r="BN29" s="258">
        <f t="shared" si="4"/>
        <v>0</v>
      </c>
      <c r="BO29" s="258"/>
      <c r="BP29" s="258"/>
      <c r="BQ29" s="258"/>
      <c r="BR29" s="258"/>
      <c r="BS29" s="258"/>
      <c r="BT29" s="258"/>
      <c r="BU29" s="258"/>
      <c r="BV29" s="258"/>
      <c r="BW29" s="258">
        <f t="shared" si="5"/>
        <v>0</v>
      </c>
      <c r="BX29" s="258"/>
      <c r="BY29" s="258"/>
      <c r="BZ29" s="258"/>
      <c r="CA29" s="258"/>
      <c r="CB29" s="258"/>
      <c r="CC29" s="258"/>
      <c r="CD29" s="258"/>
      <c r="CE29" s="258"/>
      <c r="CF29" s="258">
        <f t="shared" si="6"/>
        <v>0</v>
      </c>
      <c r="CG29" s="258"/>
      <c r="CH29" s="258"/>
      <c r="CI29" s="258"/>
      <c r="CJ29" s="258"/>
      <c r="CK29" s="258"/>
      <c r="CL29" s="258"/>
      <c r="CM29" s="258"/>
      <c r="CN29" s="258"/>
      <c r="CO29" s="258">
        <f t="shared" si="7"/>
        <v>0</v>
      </c>
      <c r="CP29" s="258"/>
      <c r="CQ29" s="258"/>
      <c r="CR29" s="258"/>
      <c r="CS29" s="258"/>
      <c r="CT29" s="258"/>
      <c r="CU29" s="258"/>
      <c r="CV29" s="258"/>
      <c r="CW29" s="258"/>
      <c r="CX29" s="258">
        <f t="shared" si="8"/>
        <v>0</v>
      </c>
      <c r="CY29" s="258"/>
      <c r="CZ29" s="258"/>
      <c r="DA29" s="258"/>
      <c r="DB29" s="258"/>
      <c r="DC29" s="258"/>
      <c r="DD29" s="258"/>
      <c r="DE29" s="258"/>
      <c r="DF29" s="258"/>
      <c r="DG29" s="258">
        <f t="shared" si="9"/>
        <v>0</v>
      </c>
      <c r="DH29" s="258"/>
      <c r="DI29" s="258"/>
      <c r="DJ29" s="258"/>
      <c r="DK29" s="258"/>
      <c r="DL29" s="258"/>
      <c r="DM29" s="258"/>
      <c r="DN29" s="258"/>
      <c r="DO29" s="258"/>
      <c r="DP29" s="258">
        <f t="shared" si="10"/>
        <v>0</v>
      </c>
      <c r="DQ29" s="258"/>
      <c r="DR29" s="258"/>
      <c r="DS29" s="258"/>
      <c r="DT29" s="258"/>
      <c r="DU29" s="258"/>
      <c r="DV29" s="258"/>
      <c r="DW29" s="258"/>
      <c r="DX29" s="258"/>
      <c r="DY29" s="258">
        <f t="shared" si="11"/>
        <v>0</v>
      </c>
      <c r="DZ29" s="258"/>
      <c r="EA29" s="258"/>
      <c r="EB29" s="258"/>
      <c r="EC29" s="258"/>
      <c r="ED29" s="258"/>
      <c r="EE29" s="258"/>
      <c r="EF29" s="258"/>
      <c r="EG29" s="258"/>
      <c r="EH29" s="258">
        <f t="shared" si="12"/>
        <v>0</v>
      </c>
      <c r="EI29" s="258"/>
      <c r="EJ29" s="258"/>
      <c r="EK29" s="258"/>
      <c r="EL29" s="258"/>
      <c r="EM29" s="258"/>
      <c r="EN29" s="258"/>
      <c r="EO29" s="258"/>
      <c r="EP29" s="258"/>
      <c r="EQ29" s="258">
        <f t="shared" si="13"/>
        <v>0</v>
      </c>
      <c r="ER29" s="258"/>
      <c r="ES29" s="258"/>
      <c r="ET29" s="258"/>
      <c r="EU29" s="258"/>
      <c r="EV29" s="258"/>
      <c r="EW29" s="258"/>
      <c r="EX29" s="258"/>
      <c r="EY29" s="258"/>
      <c r="EZ29" s="258">
        <f t="shared" si="14"/>
        <v>0</v>
      </c>
      <c r="FA29" s="258"/>
      <c r="FB29" s="258"/>
      <c r="FC29" s="258"/>
      <c r="FD29" s="258"/>
      <c r="FE29" s="258"/>
      <c r="FF29" s="258"/>
      <c r="FG29" s="258"/>
      <c r="FH29" s="258"/>
      <c r="FI29" s="258">
        <f t="shared" si="15"/>
        <v>0</v>
      </c>
      <c r="FJ29" s="258"/>
      <c r="FK29" s="258"/>
      <c r="FL29" s="258"/>
      <c r="FM29" s="258"/>
      <c r="FN29" s="258"/>
      <c r="FO29" s="258"/>
      <c r="FP29" s="258"/>
      <c r="FQ29" s="258"/>
      <c r="FR29" s="258">
        <f t="shared" si="16"/>
        <v>0</v>
      </c>
      <c r="FS29" s="258"/>
      <c r="FT29" s="258"/>
      <c r="FU29" s="258"/>
      <c r="FV29" s="258"/>
      <c r="FW29" s="258"/>
      <c r="FX29" s="258"/>
      <c r="FY29" s="258"/>
      <c r="FZ29" s="258"/>
      <c r="GA29" s="258">
        <f t="shared" si="17"/>
        <v>0</v>
      </c>
      <c r="GB29" s="258"/>
      <c r="GC29" s="258"/>
      <c r="GD29" s="258"/>
      <c r="GE29" s="258"/>
      <c r="GF29" s="258"/>
      <c r="GG29" s="258"/>
      <c r="GH29" s="258"/>
      <c r="GI29" s="258"/>
      <c r="GJ29" s="258">
        <f t="shared" si="18"/>
        <v>0</v>
      </c>
      <c r="GK29" s="258"/>
      <c r="GL29" s="258"/>
      <c r="GM29" s="258"/>
      <c r="GN29" s="258"/>
      <c r="GO29" s="258"/>
      <c r="GP29" s="258"/>
      <c r="GQ29" s="258"/>
      <c r="GR29" s="258"/>
      <c r="GS29" s="258">
        <f t="shared" si="19"/>
        <v>0</v>
      </c>
      <c r="GT29" s="258"/>
      <c r="GU29" s="258"/>
      <c r="GV29" s="258"/>
      <c r="GW29" s="258"/>
      <c r="GX29" s="258"/>
      <c r="GY29" s="258"/>
      <c r="GZ29" s="258"/>
      <c r="HA29" s="258"/>
      <c r="HB29" s="258">
        <f t="shared" si="20"/>
        <v>0</v>
      </c>
      <c r="HC29" s="258"/>
      <c r="HD29" s="258"/>
      <c r="HE29" s="258"/>
      <c r="HF29" s="258"/>
      <c r="HG29" s="258"/>
      <c r="HH29" s="258"/>
      <c r="HI29" s="258"/>
      <c r="HJ29" s="258"/>
      <c r="HK29" s="258">
        <f t="shared" si="21"/>
        <v>0</v>
      </c>
      <c r="HL29" s="258"/>
      <c r="HM29" s="258"/>
      <c r="HN29" s="258"/>
      <c r="HO29" s="258"/>
      <c r="HP29" s="258"/>
      <c r="HQ29" s="258"/>
      <c r="HR29" s="258"/>
      <c r="HS29" s="258"/>
      <c r="HT29" s="258">
        <f t="shared" si="22"/>
        <v>0</v>
      </c>
      <c r="HU29" s="258"/>
      <c r="HV29" s="258"/>
      <c r="HW29" s="258"/>
      <c r="HX29" s="258"/>
      <c r="HY29" s="258"/>
      <c r="HZ29" s="258"/>
      <c r="IA29" s="258"/>
      <c r="IB29" s="258"/>
      <c r="IC29" s="258">
        <f t="shared" si="23"/>
        <v>0</v>
      </c>
      <c r="ID29" s="258"/>
      <c r="IE29" s="258"/>
      <c r="IF29" s="258"/>
      <c r="IG29" s="258"/>
      <c r="IH29" s="258"/>
      <c r="II29" s="258"/>
      <c r="IJ29" s="258"/>
      <c r="IK29" s="258"/>
      <c r="IL29" s="258">
        <f t="shared" si="24"/>
        <v>0</v>
      </c>
      <c r="IM29" s="258"/>
      <c r="IN29" s="258"/>
      <c r="IO29" s="258"/>
      <c r="IP29" s="258"/>
      <c r="IQ29" s="258"/>
      <c r="IR29" s="258"/>
      <c r="IS29" s="258"/>
      <c r="IT29" s="258"/>
    </row>
    <row r="30" spans="1:254" x14ac:dyDescent="0.25">
      <c r="A30" s="256" t="str">
        <f>IF('Azioni progetto'!B29&lt;&gt;"",'Azioni progetto'!B29,"")</f>
        <v>-- Seleziona --</v>
      </c>
      <c r="B30" s="256" t="str">
        <f>IF('Azioni progetto'!C29&lt;&gt;"",'Azioni progetto'!C29,"")</f>
        <v/>
      </c>
      <c r="C30" s="256" t="str">
        <f>IF('Azioni progetto'!B29="Divulgazione_altre_aziende",VLOOKUP('Azioni progetto'!D29,MAzioni!$J$3:$K$23,2,FALSE),'Azioni progetto'!D29)</f>
        <v>-- Seleziona --</v>
      </c>
      <c r="D30" s="256" t="str">
        <f>IF('Azioni progetto'!E29&lt;&gt;"",'Azioni progetto'!E29,"")</f>
        <v/>
      </c>
      <c r="E30" s="256"/>
      <c r="F30" s="256" t="str">
        <f>IF('Azioni progetto'!B29="Divulgazione_altre_aziende",VLOOKUP('Azioni progetto'!F29,MAzioni!$J$3:$K$23,2,FALSE),'Azioni progetto'!F29)</f>
        <v>-- Seleziona --</v>
      </c>
      <c r="G30" s="256" t="str">
        <f>IF('Azioni progetto'!G29&lt;&gt;"",'Azioni progetto'!G29,"")</f>
        <v/>
      </c>
      <c r="H30" s="256"/>
      <c r="I30" s="256" t="str">
        <f>IF('Azioni progetto'!B29="Divulgazione_altre_aziende",VLOOKUP('Azioni progetto'!H29,MAzioni!$J$3:$K$23,2,FALSE),'Azioni progetto'!H29)</f>
        <v>-- Seleziona --</v>
      </c>
      <c r="J30" s="256" t="str">
        <f>IF('Azioni progetto'!J29&lt;&gt;"",'Azioni progetto'!J29,"")</f>
        <v/>
      </c>
      <c r="K30" s="256"/>
      <c r="L30" s="251" t="s">
        <v>462</v>
      </c>
      <c r="M30" s="256" t="str">
        <f>IF('Azioni progetto'!I29&lt;&gt;"",'Azioni progetto'!I29,"")</f>
        <v/>
      </c>
      <c r="N30" s="256"/>
      <c r="O30" s="251" t="s">
        <v>462</v>
      </c>
      <c r="P30" s="256"/>
      <c r="Q30" s="256"/>
      <c r="R30" s="251" t="s">
        <v>462</v>
      </c>
      <c r="S30" s="251"/>
      <c r="T30" s="394"/>
      <c r="U30" s="251" t="s">
        <v>462</v>
      </c>
      <c r="V30" s="251"/>
      <c r="W30" s="394"/>
      <c r="X30" s="251" t="s">
        <v>462</v>
      </c>
      <c r="Y30" s="251"/>
      <c r="Z30" s="394"/>
      <c r="AA30" s="251" t="s">
        <v>462</v>
      </c>
      <c r="AB30" s="251"/>
      <c r="AC30" s="394"/>
      <c r="AD30" s="251" t="s">
        <v>462</v>
      </c>
      <c r="AE30" s="251"/>
      <c r="AF30" s="394"/>
      <c r="AG30" s="252" t="str">
        <f>IF('Azioni progetto'!K29&lt;&gt;"",'Azioni progetto'!K29,"")</f>
        <v/>
      </c>
      <c r="AH30" s="252" t="str">
        <f>IF('Azioni progetto'!L29&lt;&gt;"",'Azioni progetto'!L29,"")</f>
        <v/>
      </c>
      <c r="AI30" s="22">
        <f t="shared" si="1"/>
        <v>0</v>
      </c>
      <c r="AJ30" s="257" t="str">
        <f>IF('Azioni progetto'!P29&lt;&gt;"",'Azioni progetto'!P29,"")</f>
        <v>--Seleziona--</v>
      </c>
      <c r="AK30" s="257" t="str">
        <f>IF('Azioni progetto'!Q29&lt;&gt;"",'Azioni progetto'!Q29,"")</f>
        <v>--Seleziona--</v>
      </c>
      <c r="AL30" s="257" t="str">
        <f>IF('Azioni progetto'!R29&lt;&gt;"",'Azioni progetto'!R29,"")</f>
        <v>--Seleziona--</v>
      </c>
      <c r="AM30" s="61" t="s">
        <v>641</v>
      </c>
      <c r="AN30" s="61" t="s">
        <v>641</v>
      </c>
      <c r="AO30" s="61" t="s">
        <v>641</v>
      </c>
      <c r="AP30" s="61" t="s">
        <v>641</v>
      </c>
      <c r="AQ30" s="61" t="s">
        <v>641</v>
      </c>
      <c r="AR30" s="61" t="s">
        <v>641</v>
      </c>
      <c r="AS30" s="61" t="s">
        <v>641</v>
      </c>
      <c r="AT30" s="61" t="s">
        <v>641</v>
      </c>
      <c r="AU30" s="61" t="s">
        <v>641</v>
      </c>
      <c r="AV30" s="61" t="s">
        <v>641</v>
      </c>
      <c r="AW30" s="61" t="s">
        <v>641</v>
      </c>
      <c r="AX30" s="61" t="s">
        <v>641</v>
      </c>
      <c r="AY30" s="61" t="s">
        <v>641</v>
      </c>
      <c r="AZ30" s="61" t="s">
        <v>641</v>
      </c>
      <c r="BA30" s="61" t="s">
        <v>641</v>
      </c>
      <c r="BB30" s="61" t="s">
        <v>641</v>
      </c>
      <c r="BC30" s="61" t="s">
        <v>641</v>
      </c>
      <c r="BD30" s="61" t="s">
        <v>641</v>
      </c>
      <c r="BE30" s="258">
        <f t="shared" si="2"/>
        <v>0</v>
      </c>
      <c r="BF30" s="258">
        <f t="shared" si="3"/>
        <v>0</v>
      </c>
      <c r="BG30" s="258">
        <f t="shared" si="3"/>
        <v>0</v>
      </c>
      <c r="BH30" s="258">
        <f t="shared" si="3"/>
        <v>0</v>
      </c>
      <c r="BI30" s="258">
        <f t="shared" si="3"/>
        <v>0</v>
      </c>
      <c r="BJ30" s="258">
        <f t="shared" si="3"/>
        <v>0</v>
      </c>
      <c r="BK30" s="258">
        <f t="shared" si="3"/>
        <v>0</v>
      </c>
      <c r="BL30" s="258">
        <f t="shared" si="3"/>
        <v>0</v>
      </c>
      <c r="BM30" s="258">
        <f t="shared" si="3"/>
        <v>0</v>
      </c>
      <c r="BN30" s="258">
        <f t="shared" si="4"/>
        <v>0</v>
      </c>
      <c r="BO30" s="258"/>
      <c r="BP30" s="258"/>
      <c r="BQ30" s="258"/>
      <c r="BR30" s="258"/>
      <c r="BS30" s="258"/>
      <c r="BT30" s="258"/>
      <c r="BU30" s="258"/>
      <c r="BV30" s="258"/>
      <c r="BW30" s="258">
        <f t="shared" si="5"/>
        <v>0</v>
      </c>
      <c r="BX30" s="258"/>
      <c r="BY30" s="258"/>
      <c r="BZ30" s="258"/>
      <c r="CA30" s="258"/>
      <c r="CB30" s="258"/>
      <c r="CC30" s="258"/>
      <c r="CD30" s="258"/>
      <c r="CE30" s="258"/>
      <c r="CF30" s="258">
        <f t="shared" si="6"/>
        <v>0</v>
      </c>
      <c r="CG30" s="258"/>
      <c r="CH30" s="258"/>
      <c r="CI30" s="258"/>
      <c r="CJ30" s="258"/>
      <c r="CK30" s="258"/>
      <c r="CL30" s="258"/>
      <c r="CM30" s="258"/>
      <c r="CN30" s="258"/>
      <c r="CO30" s="258">
        <f t="shared" si="7"/>
        <v>0</v>
      </c>
      <c r="CP30" s="258"/>
      <c r="CQ30" s="258"/>
      <c r="CR30" s="258"/>
      <c r="CS30" s="258"/>
      <c r="CT30" s="258"/>
      <c r="CU30" s="258"/>
      <c r="CV30" s="258"/>
      <c r="CW30" s="258"/>
      <c r="CX30" s="258">
        <f t="shared" si="8"/>
        <v>0</v>
      </c>
      <c r="CY30" s="258"/>
      <c r="CZ30" s="258"/>
      <c r="DA30" s="258"/>
      <c r="DB30" s="258"/>
      <c r="DC30" s="258"/>
      <c r="DD30" s="258"/>
      <c r="DE30" s="258"/>
      <c r="DF30" s="258"/>
      <c r="DG30" s="258">
        <f t="shared" si="9"/>
        <v>0</v>
      </c>
      <c r="DH30" s="258"/>
      <c r="DI30" s="258"/>
      <c r="DJ30" s="258"/>
      <c r="DK30" s="258"/>
      <c r="DL30" s="258"/>
      <c r="DM30" s="258"/>
      <c r="DN30" s="258"/>
      <c r="DO30" s="258"/>
      <c r="DP30" s="258">
        <f t="shared" si="10"/>
        <v>0</v>
      </c>
      <c r="DQ30" s="258"/>
      <c r="DR30" s="258"/>
      <c r="DS30" s="258"/>
      <c r="DT30" s="258"/>
      <c r="DU30" s="258"/>
      <c r="DV30" s="258"/>
      <c r="DW30" s="258"/>
      <c r="DX30" s="258"/>
      <c r="DY30" s="258">
        <f t="shared" si="11"/>
        <v>0</v>
      </c>
      <c r="DZ30" s="258"/>
      <c r="EA30" s="258"/>
      <c r="EB30" s="258"/>
      <c r="EC30" s="258"/>
      <c r="ED30" s="258"/>
      <c r="EE30" s="258"/>
      <c r="EF30" s="258"/>
      <c r="EG30" s="258"/>
      <c r="EH30" s="258">
        <f t="shared" si="12"/>
        <v>0</v>
      </c>
      <c r="EI30" s="258"/>
      <c r="EJ30" s="258"/>
      <c r="EK30" s="258"/>
      <c r="EL30" s="258"/>
      <c r="EM30" s="258"/>
      <c r="EN30" s="258"/>
      <c r="EO30" s="258"/>
      <c r="EP30" s="258"/>
      <c r="EQ30" s="258">
        <f t="shared" si="13"/>
        <v>0</v>
      </c>
      <c r="ER30" s="258"/>
      <c r="ES30" s="258"/>
      <c r="ET30" s="258"/>
      <c r="EU30" s="258"/>
      <c r="EV30" s="258"/>
      <c r="EW30" s="258"/>
      <c r="EX30" s="258"/>
      <c r="EY30" s="258"/>
      <c r="EZ30" s="258">
        <f t="shared" si="14"/>
        <v>0</v>
      </c>
      <c r="FA30" s="258"/>
      <c r="FB30" s="258"/>
      <c r="FC30" s="258"/>
      <c r="FD30" s="258"/>
      <c r="FE30" s="258"/>
      <c r="FF30" s="258"/>
      <c r="FG30" s="258"/>
      <c r="FH30" s="258"/>
      <c r="FI30" s="258">
        <f t="shared" si="15"/>
        <v>0</v>
      </c>
      <c r="FJ30" s="258"/>
      <c r="FK30" s="258"/>
      <c r="FL30" s="258"/>
      <c r="FM30" s="258"/>
      <c r="FN30" s="258"/>
      <c r="FO30" s="258"/>
      <c r="FP30" s="258"/>
      <c r="FQ30" s="258"/>
      <c r="FR30" s="258">
        <f t="shared" si="16"/>
        <v>0</v>
      </c>
      <c r="FS30" s="258"/>
      <c r="FT30" s="258"/>
      <c r="FU30" s="258"/>
      <c r="FV30" s="258"/>
      <c r="FW30" s="258"/>
      <c r="FX30" s="258"/>
      <c r="FY30" s="258"/>
      <c r="FZ30" s="258"/>
      <c r="GA30" s="258">
        <f t="shared" si="17"/>
        <v>0</v>
      </c>
      <c r="GB30" s="258"/>
      <c r="GC30" s="258"/>
      <c r="GD30" s="258"/>
      <c r="GE30" s="258"/>
      <c r="GF30" s="258"/>
      <c r="GG30" s="258"/>
      <c r="GH30" s="258"/>
      <c r="GI30" s="258"/>
      <c r="GJ30" s="258">
        <f t="shared" si="18"/>
        <v>0</v>
      </c>
      <c r="GK30" s="258"/>
      <c r="GL30" s="258"/>
      <c r="GM30" s="258"/>
      <c r="GN30" s="258"/>
      <c r="GO30" s="258"/>
      <c r="GP30" s="258"/>
      <c r="GQ30" s="258"/>
      <c r="GR30" s="258"/>
      <c r="GS30" s="258">
        <f t="shared" si="19"/>
        <v>0</v>
      </c>
      <c r="GT30" s="258"/>
      <c r="GU30" s="258"/>
      <c r="GV30" s="258"/>
      <c r="GW30" s="258"/>
      <c r="GX30" s="258"/>
      <c r="GY30" s="258"/>
      <c r="GZ30" s="258"/>
      <c r="HA30" s="258"/>
      <c r="HB30" s="258">
        <f t="shared" si="20"/>
        <v>0</v>
      </c>
      <c r="HC30" s="258"/>
      <c r="HD30" s="258"/>
      <c r="HE30" s="258"/>
      <c r="HF30" s="258"/>
      <c r="HG30" s="258"/>
      <c r="HH30" s="258"/>
      <c r="HI30" s="258"/>
      <c r="HJ30" s="258"/>
      <c r="HK30" s="258">
        <f t="shared" si="21"/>
        <v>0</v>
      </c>
      <c r="HL30" s="258"/>
      <c r="HM30" s="258"/>
      <c r="HN30" s="258"/>
      <c r="HO30" s="258"/>
      <c r="HP30" s="258"/>
      <c r="HQ30" s="258"/>
      <c r="HR30" s="258"/>
      <c r="HS30" s="258"/>
      <c r="HT30" s="258">
        <f t="shared" si="22"/>
        <v>0</v>
      </c>
      <c r="HU30" s="258"/>
      <c r="HV30" s="258"/>
      <c r="HW30" s="258"/>
      <c r="HX30" s="258"/>
      <c r="HY30" s="258"/>
      <c r="HZ30" s="258"/>
      <c r="IA30" s="258"/>
      <c r="IB30" s="258"/>
      <c r="IC30" s="258">
        <f t="shared" si="23"/>
        <v>0</v>
      </c>
      <c r="ID30" s="258"/>
      <c r="IE30" s="258"/>
      <c r="IF30" s="258"/>
      <c r="IG30" s="258"/>
      <c r="IH30" s="258"/>
      <c r="II30" s="258"/>
      <c r="IJ30" s="258"/>
      <c r="IK30" s="258"/>
      <c r="IL30" s="258">
        <f t="shared" si="24"/>
        <v>0</v>
      </c>
      <c r="IM30" s="258"/>
      <c r="IN30" s="258"/>
      <c r="IO30" s="258"/>
      <c r="IP30" s="258"/>
      <c r="IQ30" s="258"/>
      <c r="IR30" s="258"/>
      <c r="IS30" s="258"/>
      <c r="IT30" s="258"/>
    </row>
    <row r="31" spans="1:254" x14ac:dyDescent="0.25">
      <c r="A31" s="256" t="str">
        <f>IF('Azioni progetto'!B30&lt;&gt;"",'Azioni progetto'!B30,"")</f>
        <v>-- Seleziona --</v>
      </c>
      <c r="B31" s="256" t="str">
        <f>IF('Azioni progetto'!C30&lt;&gt;"",'Azioni progetto'!C30,"")</f>
        <v/>
      </c>
      <c r="C31" s="256" t="str">
        <f>IF('Azioni progetto'!B30="Divulgazione_altre_aziende",VLOOKUP('Azioni progetto'!D30,MAzioni!$J$3:$K$23,2,FALSE),'Azioni progetto'!D30)</f>
        <v>-- Seleziona --</v>
      </c>
      <c r="D31" s="256" t="str">
        <f>IF('Azioni progetto'!E30&lt;&gt;"",'Azioni progetto'!E30,"")</f>
        <v/>
      </c>
      <c r="E31" s="256"/>
      <c r="F31" s="256" t="str">
        <f>IF('Azioni progetto'!B30="Divulgazione_altre_aziende",VLOOKUP('Azioni progetto'!F30,MAzioni!$J$3:$K$23,2,FALSE),'Azioni progetto'!F30)</f>
        <v>-- Seleziona --</v>
      </c>
      <c r="G31" s="256" t="str">
        <f>IF('Azioni progetto'!G30&lt;&gt;"",'Azioni progetto'!G30,"")</f>
        <v/>
      </c>
      <c r="H31" s="256"/>
      <c r="I31" s="256" t="str">
        <f>IF('Azioni progetto'!B30="Divulgazione_altre_aziende",VLOOKUP('Azioni progetto'!H30,MAzioni!$J$3:$K$23,2,FALSE),'Azioni progetto'!H30)</f>
        <v>-- Seleziona --</v>
      </c>
      <c r="J31" s="256" t="str">
        <f>IF('Azioni progetto'!J30&lt;&gt;"",'Azioni progetto'!J30,"")</f>
        <v/>
      </c>
      <c r="K31" s="256"/>
      <c r="L31" s="251" t="s">
        <v>462</v>
      </c>
      <c r="M31" s="256" t="str">
        <f>IF('Azioni progetto'!I30&lt;&gt;"",'Azioni progetto'!I30,"")</f>
        <v/>
      </c>
      <c r="N31" s="256"/>
      <c r="O31" s="251" t="s">
        <v>462</v>
      </c>
      <c r="P31" s="256"/>
      <c r="Q31" s="256"/>
      <c r="R31" s="251" t="s">
        <v>462</v>
      </c>
      <c r="S31" s="251"/>
      <c r="T31" s="394"/>
      <c r="U31" s="251" t="s">
        <v>462</v>
      </c>
      <c r="V31" s="251"/>
      <c r="W31" s="394"/>
      <c r="X31" s="251" t="s">
        <v>462</v>
      </c>
      <c r="Y31" s="251"/>
      <c r="Z31" s="394"/>
      <c r="AA31" s="251" t="s">
        <v>462</v>
      </c>
      <c r="AB31" s="251"/>
      <c r="AC31" s="394"/>
      <c r="AD31" s="251" t="s">
        <v>462</v>
      </c>
      <c r="AE31" s="251"/>
      <c r="AF31" s="394"/>
      <c r="AG31" s="252" t="str">
        <f>IF('Azioni progetto'!K30&lt;&gt;"",'Azioni progetto'!K30,"")</f>
        <v/>
      </c>
      <c r="AH31" s="252" t="str">
        <f>IF('Azioni progetto'!L30&lt;&gt;"",'Azioni progetto'!L30,"")</f>
        <v/>
      </c>
      <c r="AI31" s="22">
        <f t="shared" si="1"/>
        <v>0</v>
      </c>
      <c r="AJ31" s="257" t="str">
        <f>IF('Azioni progetto'!P30&lt;&gt;"",'Azioni progetto'!P30,"")</f>
        <v>--Seleziona--</v>
      </c>
      <c r="AK31" s="257" t="str">
        <f>IF('Azioni progetto'!Q30&lt;&gt;"",'Azioni progetto'!Q30,"")</f>
        <v>--Seleziona--</v>
      </c>
      <c r="AL31" s="257" t="str">
        <f>IF('Azioni progetto'!R30&lt;&gt;"",'Azioni progetto'!R30,"")</f>
        <v>--Seleziona--</v>
      </c>
      <c r="AM31" s="61" t="s">
        <v>641</v>
      </c>
      <c r="AN31" s="61" t="s">
        <v>641</v>
      </c>
      <c r="AO31" s="61" t="s">
        <v>641</v>
      </c>
      <c r="AP31" s="61" t="s">
        <v>641</v>
      </c>
      <c r="AQ31" s="61" t="s">
        <v>641</v>
      </c>
      <c r="AR31" s="61" t="s">
        <v>641</v>
      </c>
      <c r="AS31" s="61" t="s">
        <v>641</v>
      </c>
      <c r="AT31" s="61" t="s">
        <v>641</v>
      </c>
      <c r="AU31" s="61" t="s">
        <v>641</v>
      </c>
      <c r="AV31" s="61" t="s">
        <v>641</v>
      </c>
      <c r="AW31" s="61" t="s">
        <v>641</v>
      </c>
      <c r="AX31" s="61" t="s">
        <v>641</v>
      </c>
      <c r="AY31" s="61" t="s">
        <v>641</v>
      </c>
      <c r="AZ31" s="61" t="s">
        <v>641</v>
      </c>
      <c r="BA31" s="61" t="s">
        <v>641</v>
      </c>
      <c r="BB31" s="61" t="s">
        <v>641</v>
      </c>
      <c r="BC31" s="61" t="s">
        <v>641</v>
      </c>
      <c r="BD31" s="61" t="s">
        <v>641</v>
      </c>
      <c r="BE31" s="258">
        <f t="shared" si="2"/>
        <v>0</v>
      </c>
      <c r="BF31" s="258">
        <f t="shared" si="3"/>
        <v>0</v>
      </c>
      <c r="BG31" s="258">
        <f t="shared" si="3"/>
        <v>0</v>
      </c>
      <c r="BH31" s="258">
        <f t="shared" si="3"/>
        <v>0</v>
      </c>
      <c r="BI31" s="258">
        <f t="shared" si="3"/>
        <v>0</v>
      </c>
      <c r="BJ31" s="258">
        <f t="shared" si="3"/>
        <v>0</v>
      </c>
      <c r="BK31" s="258">
        <f t="shared" si="3"/>
        <v>0</v>
      </c>
      <c r="BL31" s="258">
        <f t="shared" si="3"/>
        <v>0</v>
      </c>
      <c r="BM31" s="258">
        <f t="shared" si="3"/>
        <v>0</v>
      </c>
      <c r="BN31" s="258">
        <f t="shared" si="4"/>
        <v>0</v>
      </c>
      <c r="BO31" s="258"/>
      <c r="BP31" s="258"/>
      <c r="BQ31" s="258"/>
      <c r="BR31" s="258"/>
      <c r="BS31" s="258"/>
      <c r="BT31" s="258"/>
      <c r="BU31" s="258"/>
      <c r="BV31" s="258"/>
      <c r="BW31" s="258">
        <f t="shared" si="5"/>
        <v>0</v>
      </c>
      <c r="BX31" s="258"/>
      <c r="BY31" s="258"/>
      <c r="BZ31" s="258"/>
      <c r="CA31" s="258"/>
      <c r="CB31" s="258"/>
      <c r="CC31" s="258"/>
      <c r="CD31" s="258"/>
      <c r="CE31" s="258"/>
      <c r="CF31" s="258">
        <f t="shared" si="6"/>
        <v>0</v>
      </c>
      <c r="CG31" s="258"/>
      <c r="CH31" s="258"/>
      <c r="CI31" s="258"/>
      <c r="CJ31" s="258"/>
      <c r="CK31" s="258"/>
      <c r="CL31" s="258"/>
      <c r="CM31" s="258"/>
      <c r="CN31" s="258"/>
      <c r="CO31" s="258">
        <f t="shared" si="7"/>
        <v>0</v>
      </c>
      <c r="CP31" s="258"/>
      <c r="CQ31" s="258"/>
      <c r="CR31" s="258"/>
      <c r="CS31" s="258"/>
      <c r="CT31" s="258"/>
      <c r="CU31" s="258"/>
      <c r="CV31" s="258"/>
      <c r="CW31" s="258"/>
      <c r="CX31" s="258">
        <f t="shared" si="8"/>
        <v>0</v>
      </c>
      <c r="CY31" s="258"/>
      <c r="CZ31" s="258"/>
      <c r="DA31" s="258"/>
      <c r="DB31" s="258"/>
      <c r="DC31" s="258"/>
      <c r="DD31" s="258"/>
      <c r="DE31" s="258"/>
      <c r="DF31" s="258"/>
      <c r="DG31" s="258">
        <f t="shared" si="9"/>
        <v>0</v>
      </c>
      <c r="DH31" s="258"/>
      <c r="DI31" s="258"/>
      <c r="DJ31" s="258"/>
      <c r="DK31" s="258"/>
      <c r="DL31" s="258"/>
      <c r="DM31" s="258"/>
      <c r="DN31" s="258"/>
      <c r="DO31" s="258"/>
      <c r="DP31" s="258">
        <f t="shared" si="10"/>
        <v>0</v>
      </c>
      <c r="DQ31" s="258"/>
      <c r="DR31" s="258"/>
      <c r="DS31" s="258"/>
      <c r="DT31" s="258"/>
      <c r="DU31" s="258"/>
      <c r="DV31" s="258"/>
      <c r="DW31" s="258"/>
      <c r="DX31" s="258"/>
      <c r="DY31" s="258">
        <f t="shared" si="11"/>
        <v>0</v>
      </c>
      <c r="DZ31" s="258"/>
      <c r="EA31" s="258"/>
      <c r="EB31" s="258"/>
      <c r="EC31" s="258"/>
      <c r="ED31" s="258"/>
      <c r="EE31" s="258"/>
      <c r="EF31" s="258"/>
      <c r="EG31" s="258"/>
      <c r="EH31" s="258">
        <f t="shared" si="12"/>
        <v>0</v>
      </c>
      <c r="EI31" s="258"/>
      <c r="EJ31" s="258"/>
      <c r="EK31" s="258"/>
      <c r="EL31" s="258"/>
      <c r="EM31" s="258"/>
      <c r="EN31" s="258"/>
      <c r="EO31" s="258"/>
      <c r="EP31" s="258"/>
      <c r="EQ31" s="258">
        <f t="shared" si="13"/>
        <v>0</v>
      </c>
      <c r="ER31" s="258"/>
      <c r="ES31" s="258"/>
      <c r="ET31" s="258"/>
      <c r="EU31" s="258"/>
      <c r="EV31" s="258"/>
      <c r="EW31" s="258"/>
      <c r="EX31" s="258"/>
      <c r="EY31" s="258"/>
      <c r="EZ31" s="258">
        <f t="shared" si="14"/>
        <v>0</v>
      </c>
      <c r="FA31" s="258"/>
      <c r="FB31" s="258"/>
      <c r="FC31" s="258"/>
      <c r="FD31" s="258"/>
      <c r="FE31" s="258"/>
      <c r="FF31" s="258"/>
      <c r="FG31" s="258"/>
      <c r="FH31" s="258"/>
      <c r="FI31" s="258">
        <f t="shared" si="15"/>
        <v>0</v>
      </c>
      <c r="FJ31" s="258"/>
      <c r="FK31" s="258"/>
      <c r="FL31" s="258"/>
      <c r="FM31" s="258"/>
      <c r="FN31" s="258"/>
      <c r="FO31" s="258"/>
      <c r="FP31" s="258"/>
      <c r="FQ31" s="258"/>
      <c r="FR31" s="258">
        <f t="shared" si="16"/>
        <v>0</v>
      </c>
      <c r="FS31" s="258"/>
      <c r="FT31" s="258"/>
      <c r="FU31" s="258"/>
      <c r="FV31" s="258"/>
      <c r="FW31" s="258"/>
      <c r="FX31" s="258"/>
      <c r="FY31" s="258"/>
      <c r="FZ31" s="258"/>
      <c r="GA31" s="258">
        <f t="shared" si="17"/>
        <v>0</v>
      </c>
      <c r="GB31" s="258"/>
      <c r="GC31" s="258"/>
      <c r="GD31" s="258"/>
      <c r="GE31" s="258"/>
      <c r="GF31" s="258"/>
      <c r="GG31" s="258"/>
      <c r="GH31" s="258"/>
      <c r="GI31" s="258"/>
      <c r="GJ31" s="258">
        <f t="shared" si="18"/>
        <v>0</v>
      </c>
      <c r="GK31" s="258"/>
      <c r="GL31" s="258"/>
      <c r="GM31" s="258"/>
      <c r="GN31" s="258"/>
      <c r="GO31" s="258"/>
      <c r="GP31" s="258"/>
      <c r="GQ31" s="258"/>
      <c r="GR31" s="258"/>
      <c r="GS31" s="258">
        <f t="shared" si="19"/>
        <v>0</v>
      </c>
      <c r="GT31" s="258"/>
      <c r="GU31" s="258"/>
      <c r="GV31" s="258"/>
      <c r="GW31" s="258"/>
      <c r="GX31" s="258"/>
      <c r="GY31" s="258"/>
      <c r="GZ31" s="258"/>
      <c r="HA31" s="258"/>
      <c r="HB31" s="258">
        <f t="shared" si="20"/>
        <v>0</v>
      </c>
      <c r="HC31" s="258"/>
      <c r="HD31" s="258"/>
      <c r="HE31" s="258"/>
      <c r="HF31" s="258"/>
      <c r="HG31" s="258"/>
      <c r="HH31" s="258"/>
      <c r="HI31" s="258"/>
      <c r="HJ31" s="258"/>
      <c r="HK31" s="258">
        <f t="shared" si="21"/>
        <v>0</v>
      </c>
      <c r="HL31" s="258"/>
      <c r="HM31" s="258"/>
      <c r="HN31" s="258"/>
      <c r="HO31" s="258"/>
      <c r="HP31" s="258"/>
      <c r="HQ31" s="258"/>
      <c r="HR31" s="258"/>
      <c r="HS31" s="258"/>
      <c r="HT31" s="258">
        <f t="shared" si="22"/>
        <v>0</v>
      </c>
      <c r="HU31" s="258"/>
      <c r="HV31" s="258"/>
      <c r="HW31" s="258"/>
      <c r="HX31" s="258"/>
      <c r="HY31" s="258"/>
      <c r="HZ31" s="258"/>
      <c r="IA31" s="258"/>
      <c r="IB31" s="258"/>
      <c r="IC31" s="258">
        <f t="shared" si="23"/>
        <v>0</v>
      </c>
      <c r="ID31" s="258"/>
      <c r="IE31" s="258"/>
      <c r="IF31" s="258"/>
      <c r="IG31" s="258"/>
      <c r="IH31" s="258"/>
      <c r="II31" s="258"/>
      <c r="IJ31" s="258"/>
      <c r="IK31" s="258"/>
      <c r="IL31" s="258">
        <f t="shared" si="24"/>
        <v>0</v>
      </c>
      <c r="IM31" s="258"/>
      <c r="IN31" s="258"/>
      <c r="IO31" s="258"/>
      <c r="IP31" s="258"/>
      <c r="IQ31" s="258"/>
      <c r="IR31" s="258"/>
      <c r="IS31" s="258"/>
      <c r="IT31" s="258"/>
    </row>
    <row r="32" spans="1:254" x14ac:dyDescent="0.25">
      <c r="A32" s="256" t="str">
        <f>IF('Azioni progetto'!B31&lt;&gt;"",'Azioni progetto'!B31,"")</f>
        <v>-- Seleziona --</v>
      </c>
      <c r="B32" s="256" t="str">
        <f>IF('Azioni progetto'!C31&lt;&gt;"",'Azioni progetto'!C31,"")</f>
        <v/>
      </c>
      <c r="C32" s="256" t="str">
        <f>IF('Azioni progetto'!B31="Divulgazione_altre_aziende",VLOOKUP('Azioni progetto'!D31,MAzioni!$J$3:$K$23,2,FALSE),'Azioni progetto'!D31)</f>
        <v>-- Seleziona --</v>
      </c>
      <c r="D32" s="256" t="str">
        <f>IF('Azioni progetto'!E31&lt;&gt;"",'Azioni progetto'!E31,"")</f>
        <v/>
      </c>
      <c r="E32" s="256"/>
      <c r="F32" s="256" t="str">
        <f>IF('Azioni progetto'!B31="Divulgazione_altre_aziende",VLOOKUP('Azioni progetto'!F31,MAzioni!$J$3:$K$23,2,FALSE),'Azioni progetto'!F31)</f>
        <v>-- Seleziona --</v>
      </c>
      <c r="G32" s="256" t="str">
        <f>IF('Azioni progetto'!G31&lt;&gt;"",'Azioni progetto'!G31,"")</f>
        <v/>
      </c>
      <c r="H32" s="256"/>
      <c r="I32" s="256" t="str">
        <f>IF('Azioni progetto'!B31="Divulgazione_altre_aziende",VLOOKUP('Azioni progetto'!H31,MAzioni!$J$3:$K$23,2,FALSE),'Azioni progetto'!H31)</f>
        <v>-- Seleziona --</v>
      </c>
      <c r="J32" s="256" t="str">
        <f>IF('Azioni progetto'!J31&lt;&gt;"",'Azioni progetto'!J31,"")</f>
        <v/>
      </c>
      <c r="K32" s="256"/>
      <c r="L32" s="251" t="s">
        <v>462</v>
      </c>
      <c r="M32" s="256" t="str">
        <f>IF('Azioni progetto'!I31&lt;&gt;"",'Azioni progetto'!I31,"")</f>
        <v/>
      </c>
      <c r="N32" s="256"/>
      <c r="O32" s="251" t="s">
        <v>462</v>
      </c>
      <c r="P32" s="256"/>
      <c r="Q32" s="256"/>
      <c r="R32" s="251" t="s">
        <v>462</v>
      </c>
      <c r="S32" s="251"/>
      <c r="T32" s="394"/>
      <c r="U32" s="251" t="s">
        <v>462</v>
      </c>
      <c r="V32" s="251"/>
      <c r="W32" s="394"/>
      <c r="X32" s="251" t="s">
        <v>462</v>
      </c>
      <c r="Y32" s="251"/>
      <c r="Z32" s="394"/>
      <c r="AA32" s="251" t="s">
        <v>462</v>
      </c>
      <c r="AB32" s="251"/>
      <c r="AC32" s="394"/>
      <c r="AD32" s="251" t="s">
        <v>462</v>
      </c>
      <c r="AE32" s="251"/>
      <c r="AF32" s="394"/>
      <c r="AG32" s="252" t="str">
        <f>IF('Azioni progetto'!K31&lt;&gt;"",'Azioni progetto'!K31,"")</f>
        <v/>
      </c>
      <c r="AH32" s="252" t="str">
        <f>IF('Azioni progetto'!L31&lt;&gt;"",'Azioni progetto'!L31,"")</f>
        <v/>
      </c>
      <c r="AI32" s="22">
        <f t="shared" si="1"/>
        <v>0</v>
      </c>
      <c r="AJ32" s="257" t="str">
        <f>IF('Azioni progetto'!P31&lt;&gt;"",'Azioni progetto'!P31,"")</f>
        <v>--Seleziona--</v>
      </c>
      <c r="AK32" s="257" t="str">
        <f>IF('Azioni progetto'!Q31&lt;&gt;"",'Azioni progetto'!Q31,"")</f>
        <v>--Seleziona--</v>
      </c>
      <c r="AL32" s="257" t="str">
        <f>IF('Azioni progetto'!R31&lt;&gt;"",'Azioni progetto'!R31,"")</f>
        <v>--Seleziona--</v>
      </c>
      <c r="AM32" s="61" t="s">
        <v>641</v>
      </c>
      <c r="AN32" s="61" t="s">
        <v>641</v>
      </c>
      <c r="AO32" s="61" t="s">
        <v>641</v>
      </c>
      <c r="AP32" s="61" t="s">
        <v>641</v>
      </c>
      <c r="AQ32" s="61" t="s">
        <v>641</v>
      </c>
      <c r="AR32" s="61" t="s">
        <v>641</v>
      </c>
      <c r="AS32" s="61" t="s">
        <v>641</v>
      </c>
      <c r="AT32" s="61" t="s">
        <v>641</v>
      </c>
      <c r="AU32" s="61" t="s">
        <v>641</v>
      </c>
      <c r="AV32" s="61" t="s">
        <v>641</v>
      </c>
      <c r="AW32" s="61" t="s">
        <v>641</v>
      </c>
      <c r="AX32" s="61" t="s">
        <v>641</v>
      </c>
      <c r="AY32" s="61" t="s">
        <v>641</v>
      </c>
      <c r="AZ32" s="61" t="s">
        <v>641</v>
      </c>
      <c r="BA32" s="61" t="s">
        <v>641</v>
      </c>
      <c r="BB32" s="61" t="s">
        <v>641</v>
      </c>
      <c r="BC32" s="61" t="s">
        <v>641</v>
      </c>
      <c r="BD32" s="61" t="s">
        <v>641</v>
      </c>
      <c r="BE32" s="258">
        <f t="shared" si="2"/>
        <v>0</v>
      </c>
      <c r="BF32" s="258">
        <f t="shared" si="3"/>
        <v>0</v>
      </c>
      <c r="BG32" s="258">
        <f t="shared" si="3"/>
        <v>0</v>
      </c>
      <c r="BH32" s="258">
        <f t="shared" si="3"/>
        <v>0</v>
      </c>
      <c r="BI32" s="258">
        <f t="shared" si="3"/>
        <v>0</v>
      </c>
      <c r="BJ32" s="258">
        <f t="shared" si="3"/>
        <v>0</v>
      </c>
      <c r="BK32" s="258">
        <f t="shared" si="3"/>
        <v>0</v>
      </c>
      <c r="BL32" s="258">
        <f t="shared" si="3"/>
        <v>0</v>
      </c>
      <c r="BM32" s="258">
        <f t="shared" si="3"/>
        <v>0</v>
      </c>
      <c r="BN32" s="258">
        <f t="shared" si="4"/>
        <v>0</v>
      </c>
      <c r="BO32" s="258"/>
      <c r="BP32" s="258"/>
      <c r="BQ32" s="258"/>
      <c r="BR32" s="258"/>
      <c r="BS32" s="258"/>
      <c r="BT32" s="258"/>
      <c r="BU32" s="258"/>
      <c r="BV32" s="258"/>
      <c r="BW32" s="258">
        <f t="shared" si="5"/>
        <v>0</v>
      </c>
      <c r="BX32" s="258"/>
      <c r="BY32" s="258"/>
      <c r="BZ32" s="258"/>
      <c r="CA32" s="258"/>
      <c r="CB32" s="258"/>
      <c r="CC32" s="258"/>
      <c r="CD32" s="258"/>
      <c r="CE32" s="258"/>
      <c r="CF32" s="258">
        <f t="shared" si="6"/>
        <v>0</v>
      </c>
      <c r="CG32" s="258"/>
      <c r="CH32" s="258"/>
      <c r="CI32" s="258"/>
      <c r="CJ32" s="258"/>
      <c r="CK32" s="258"/>
      <c r="CL32" s="258"/>
      <c r="CM32" s="258"/>
      <c r="CN32" s="258"/>
      <c r="CO32" s="258">
        <f t="shared" si="7"/>
        <v>0</v>
      </c>
      <c r="CP32" s="258"/>
      <c r="CQ32" s="258"/>
      <c r="CR32" s="258"/>
      <c r="CS32" s="258"/>
      <c r="CT32" s="258"/>
      <c r="CU32" s="258"/>
      <c r="CV32" s="258"/>
      <c r="CW32" s="258"/>
      <c r="CX32" s="258">
        <f t="shared" si="8"/>
        <v>0</v>
      </c>
      <c r="CY32" s="258"/>
      <c r="CZ32" s="258"/>
      <c r="DA32" s="258"/>
      <c r="DB32" s="258"/>
      <c r="DC32" s="258"/>
      <c r="DD32" s="258"/>
      <c r="DE32" s="258"/>
      <c r="DF32" s="258"/>
      <c r="DG32" s="258">
        <f t="shared" si="9"/>
        <v>0</v>
      </c>
      <c r="DH32" s="258"/>
      <c r="DI32" s="258"/>
      <c r="DJ32" s="258"/>
      <c r="DK32" s="258"/>
      <c r="DL32" s="258"/>
      <c r="DM32" s="258"/>
      <c r="DN32" s="258"/>
      <c r="DO32" s="258"/>
      <c r="DP32" s="258">
        <f t="shared" si="10"/>
        <v>0</v>
      </c>
      <c r="DQ32" s="258"/>
      <c r="DR32" s="258"/>
      <c r="DS32" s="258"/>
      <c r="DT32" s="258"/>
      <c r="DU32" s="258"/>
      <c r="DV32" s="258"/>
      <c r="DW32" s="258"/>
      <c r="DX32" s="258"/>
      <c r="DY32" s="258">
        <f t="shared" si="11"/>
        <v>0</v>
      </c>
      <c r="DZ32" s="258"/>
      <c r="EA32" s="258"/>
      <c r="EB32" s="258"/>
      <c r="EC32" s="258"/>
      <c r="ED32" s="258"/>
      <c r="EE32" s="258"/>
      <c r="EF32" s="258"/>
      <c r="EG32" s="258"/>
      <c r="EH32" s="258">
        <f t="shared" si="12"/>
        <v>0</v>
      </c>
      <c r="EI32" s="258"/>
      <c r="EJ32" s="258"/>
      <c r="EK32" s="258"/>
      <c r="EL32" s="258"/>
      <c r="EM32" s="258"/>
      <c r="EN32" s="258"/>
      <c r="EO32" s="258"/>
      <c r="EP32" s="258"/>
      <c r="EQ32" s="258">
        <f t="shared" si="13"/>
        <v>0</v>
      </c>
      <c r="ER32" s="258"/>
      <c r="ES32" s="258"/>
      <c r="ET32" s="258"/>
      <c r="EU32" s="258"/>
      <c r="EV32" s="258"/>
      <c r="EW32" s="258"/>
      <c r="EX32" s="258"/>
      <c r="EY32" s="258"/>
      <c r="EZ32" s="258">
        <f t="shared" si="14"/>
        <v>0</v>
      </c>
      <c r="FA32" s="258"/>
      <c r="FB32" s="258"/>
      <c r="FC32" s="258"/>
      <c r="FD32" s="258"/>
      <c r="FE32" s="258"/>
      <c r="FF32" s="258"/>
      <c r="FG32" s="258"/>
      <c r="FH32" s="258"/>
      <c r="FI32" s="258">
        <f t="shared" si="15"/>
        <v>0</v>
      </c>
      <c r="FJ32" s="258"/>
      <c r="FK32" s="258"/>
      <c r="FL32" s="258"/>
      <c r="FM32" s="258"/>
      <c r="FN32" s="258"/>
      <c r="FO32" s="258"/>
      <c r="FP32" s="258"/>
      <c r="FQ32" s="258"/>
      <c r="FR32" s="258">
        <f t="shared" si="16"/>
        <v>0</v>
      </c>
      <c r="FS32" s="258"/>
      <c r="FT32" s="258"/>
      <c r="FU32" s="258"/>
      <c r="FV32" s="258"/>
      <c r="FW32" s="258"/>
      <c r="FX32" s="258"/>
      <c r="FY32" s="258"/>
      <c r="FZ32" s="258"/>
      <c r="GA32" s="258">
        <f t="shared" si="17"/>
        <v>0</v>
      </c>
      <c r="GB32" s="258"/>
      <c r="GC32" s="258"/>
      <c r="GD32" s="258"/>
      <c r="GE32" s="258"/>
      <c r="GF32" s="258"/>
      <c r="GG32" s="258"/>
      <c r="GH32" s="258"/>
      <c r="GI32" s="258"/>
      <c r="GJ32" s="258">
        <f t="shared" si="18"/>
        <v>0</v>
      </c>
      <c r="GK32" s="258"/>
      <c r="GL32" s="258"/>
      <c r="GM32" s="258"/>
      <c r="GN32" s="258"/>
      <c r="GO32" s="258"/>
      <c r="GP32" s="258"/>
      <c r="GQ32" s="258"/>
      <c r="GR32" s="258"/>
      <c r="GS32" s="258">
        <f t="shared" si="19"/>
        <v>0</v>
      </c>
      <c r="GT32" s="258"/>
      <c r="GU32" s="258"/>
      <c r="GV32" s="258"/>
      <c r="GW32" s="258"/>
      <c r="GX32" s="258"/>
      <c r="GY32" s="258"/>
      <c r="GZ32" s="258"/>
      <c r="HA32" s="258"/>
      <c r="HB32" s="258">
        <f t="shared" si="20"/>
        <v>0</v>
      </c>
      <c r="HC32" s="258"/>
      <c r="HD32" s="258"/>
      <c r="HE32" s="258"/>
      <c r="HF32" s="258"/>
      <c r="HG32" s="258"/>
      <c r="HH32" s="258"/>
      <c r="HI32" s="258"/>
      <c r="HJ32" s="258"/>
      <c r="HK32" s="258">
        <f t="shared" si="21"/>
        <v>0</v>
      </c>
      <c r="HL32" s="258"/>
      <c r="HM32" s="258"/>
      <c r="HN32" s="258"/>
      <c r="HO32" s="258"/>
      <c r="HP32" s="258"/>
      <c r="HQ32" s="258"/>
      <c r="HR32" s="258"/>
      <c r="HS32" s="258"/>
      <c r="HT32" s="258">
        <f t="shared" si="22"/>
        <v>0</v>
      </c>
      <c r="HU32" s="258"/>
      <c r="HV32" s="258"/>
      <c r="HW32" s="258"/>
      <c r="HX32" s="258"/>
      <c r="HY32" s="258"/>
      <c r="HZ32" s="258"/>
      <c r="IA32" s="258"/>
      <c r="IB32" s="258"/>
      <c r="IC32" s="258">
        <f t="shared" si="23"/>
        <v>0</v>
      </c>
      <c r="ID32" s="258"/>
      <c r="IE32" s="258"/>
      <c r="IF32" s="258"/>
      <c r="IG32" s="258"/>
      <c r="IH32" s="258"/>
      <c r="II32" s="258"/>
      <c r="IJ32" s="258"/>
      <c r="IK32" s="258"/>
      <c r="IL32" s="258">
        <f t="shared" si="24"/>
        <v>0</v>
      </c>
      <c r="IM32" s="258"/>
      <c r="IN32" s="258"/>
      <c r="IO32" s="258"/>
      <c r="IP32" s="258"/>
      <c r="IQ32" s="258"/>
      <c r="IR32" s="258"/>
      <c r="IS32" s="258"/>
      <c r="IT32" s="258"/>
    </row>
    <row r="33" spans="1:254" x14ac:dyDescent="0.25">
      <c r="A33" s="256" t="str">
        <f>IF('Azioni progetto'!B32&lt;&gt;"",'Azioni progetto'!B32,"")</f>
        <v>-- Seleziona --</v>
      </c>
      <c r="B33" s="256" t="str">
        <f>IF('Azioni progetto'!C32&lt;&gt;"",'Azioni progetto'!C32,"")</f>
        <v/>
      </c>
      <c r="C33" s="256" t="str">
        <f>IF('Azioni progetto'!B32="Divulgazione_altre_aziende",VLOOKUP('Azioni progetto'!D32,MAzioni!$J$3:$K$23,2,FALSE),'Azioni progetto'!D32)</f>
        <v>-- Seleziona --</v>
      </c>
      <c r="D33" s="256" t="str">
        <f>IF('Azioni progetto'!E32&lt;&gt;"",'Azioni progetto'!E32,"")</f>
        <v/>
      </c>
      <c r="E33" s="256"/>
      <c r="F33" s="256" t="str">
        <f>IF('Azioni progetto'!B32="Divulgazione_altre_aziende",VLOOKUP('Azioni progetto'!F32,MAzioni!$J$3:$K$23,2,FALSE),'Azioni progetto'!F32)</f>
        <v>-- Seleziona --</v>
      </c>
      <c r="G33" s="256" t="str">
        <f>IF('Azioni progetto'!G32&lt;&gt;"",'Azioni progetto'!G32,"")</f>
        <v/>
      </c>
      <c r="H33" s="256"/>
      <c r="I33" s="256" t="str">
        <f>IF('Azioni progetto'!B32="Divulgazione_altre_aziende",VLOOKUP('Azioni progetto'!H32,MAzioni!$J$3:$K$23,2,FALSE),'Azioni progetto'!H32)</f>
        <v>-- Seleziona --</v>
      </c>
      <c r="J33" s="256" t="str">
        <f>IF('Azioni progetto'!J32&lt;&gt;"",'Azioni progetto'!J32,"")</f>
        <v/>
      </c>
      <c r="K33" s="256"/>
      <c r="L33" s="251" t="s">
        <v>462</v>
      </c>
      <c r="M33" s="256" t="str">
        <f>IF('Azioni progetto'!I32&lt;&gt;"",'Azioni progetto'!I32,"")</f>
        <v/>
      </c>
      <c r="N33" s="256"/>
      <c r="O33" s="251" t="s">
        <v>462</v>
      </c>
      <c r="P33" s="256"/>
      <c r="Q33" s="256"/>
      <c r="R33" s="251" t="s">
        <v>462</v>
      </c>
      <c r="S33" s="251"/>
      <c r="T33" s="394"/>
      <c r="U33" s="251" t="s">
        <v>462</v>
      </c>
      <c r="V33" s="251"/>
      <c r="W33" s="394"/>
      <c r="X33" s="251" t="s">
        <v>462</v>
      </c>
      <c r="Y33" s="251"/>
      <c r="Z33" s="394"/>
      <c r="AA33" s="251" t="s">
        <v>462</v>
      </c>
      <c r="AB33" s="251"/>
      <c r="AC33" s="394"/>
      <c r="AD33" s="251" t="s">
        <v>462</v>
      </c>
      <c r="AE33" s="251"/>
      <c r="AF33" s="394"/>
      <c r="AG33" s="252" t="str">
        <f>IF('Azioni progetto'!K32&lt;&gt;"",'Azioni progetto'!K32,"")</f>
        <v/>
      </c>
      <c r="AH33" s="252" t="str">
        <f>IF('Azioni progetto'!L32&lt;&gt;"",'Azioni progetto'!L32,"")</f>
        <v/>
      </c>
      <c r="AI33" s="22">
        <f t="shared" si="1"/>
        <v>0</v>
      </c>
      <c r="AJ33" s="257" t="str">
        <f>IF('Azioni progetto'!P32&lt;&gt;"",'Azioni progetto'!P32,"")</f>
        <v>--Seleziona--</v>
      </c>
      <c r="AK33" s="257" t="str">
        <f>IF('Azioni progetto'!Q32&lt;&gt;"",'Azioni progetto'!Q32,"")</f>
        <v>--Seleziona--</v>
      </c>
      <c r="AL33" s="257" t="str">
        <f>IF('Azioni progetto'!R32&lt;&gt;"",'Azioni progetto'!R32,"")</f>
        <v>--Seleziona--</v>
      </c>
      <c r="AM33" s="61" t="s">
        <v>641</v>
      </c>
      <c r="AN33" s="61" t="s">
        <v>641</v>
      </c>
      <c r="AO33" s="61" t="s">
        <v>641</v>
      </c>
      <c r="AP33" s="61" t="s">
        <v>641</v>
      </c>
      <c r="AQ33" s="61" t="s">
        <v>641</v>
      </c>
      <c r="AR33" s="61" t="s">
        <v>641</v>
      </c>
      <c r="AS33" s="61" t="s">
        <v>641</v>
      </c>
      <c r="AT33" s="61" t="s">
        <v>641</v>
      </c>
      <c r="AU33" s="61" t="s">
        <v>641</v>
      </c>
      <c r="AV33" s="61" t="s">
        <v>641</v>
      </c>
      <c r="AW33" s="61" t="s">
        <v>641</v>
      </c>
      <c r="AX33" s="61" t="s">
        <v>641</v>
      </c>
      <c r="AY33" s="61" t="s">
        <v>641</v>
      </c>
      <c r="AZ33" s="61" t="s">
        <v>641</v>
      </c>
      <c r="BA33" s="61" t="s">
        <v>641</v>
      </c>
      <c r="BB33" s="61" t="s">
        <v>641</v>
      </c>
      <c r="BC33" s="61" t="s">
        <v>641</v>
      </c>
      <c r="BD33" s="61" t="s">
        <v>641</v>
      </c>
      <c r="BE33" s="258">
        <f t="shared" si="2"/>
        <v>0</v>
      </c>
      <c r="BF33" s="258">
        <f t="shared" si="3"/>
        <v>0</v>
      </c>
      <c r="BG33" s="258">
        <f t="shared" si="3"/>
        <v>0</v>
      </c>
      <c r="BH33" s="258">
        <f t="shared" si="3"/>
        <v>0</v>
      </c>
      <c r="BI33" s="258">
        <f t="shared" si="3"/>
        <v>0</v>
      </c>
      <c r="BJ33" s="258">
        <f t="shared" si="3"/>
        <v>0</v>
      </c>
      <c r="BK33" s="258">
        <f t="shared" si="3"/>
        <v>0</v>
      </c>
      <c r="BL33" s="258">
        <f t="shared" si="3"/>
        <v>0</v>
      </c>
      <c r="BM33" s="258">
        <f t="shared" si="3"/>
        <v>0</v>
      </c>
      <c r="BN33" s="258">
        <f t="shared" si="4"/>
        <v>0</v>
      </c>
      <c r="BO33" s="258"/>
      <c r="BP33" s="258"/>
      <c r="BQ33" s="258"/>
      <c r="BR33" s="258"/>
      <c r="BS33" s="258"/>
      <c r="BT33" s="258"/>
      <c r="BU33" s="258"/>
      <c r="BV33" s="258"/>
      <c r="BW33" s="258">
        <f t="shared" si="5"/>
        <v>0</v>
      </c>
      <c r="BX33" s="258"/>
      <c r="BY33" s="258"/>
      <c r="BZ33" s="258"/>
      <c r="CA33" s="258"/>
      <c r="CB33" s="258"/>
      <c r="CC33" s="258"/>
      <c r="CD33" s="258"/>
      <c r="CE33" s="258"/>
      <c r="CF33" s="258">
        <f t="shared" si="6"/>
        <v>0</v>
      </c>
      <c r="CG33" s="258"/>
      <c r="CH33" s="258"/>
      <c r="CI33" s="258"/>
      <c r="CJ33" s="258"/>
      <c r="CK33" s="258"/>
      <c r="CL33" s="258"/>
      <c r="CM33" s="258"/>
      <c r="CN33" s="258"/>
      <c r="CO33" s="258">
        <f t="shared" si="7"/>
        <v>0</v>
      </c>
      <c r="CP33" s="258"/>
      <c r="CQ33" s="258"/>
      <c r="CR33" s="258"/>
      <c r="CS33" s="258"/>
      <c r="CT33" s="258"/>
      <c r="CU33" s="258"/>
      <c r="CV33" s="258"/>
      <c r="CW33" s="258"/>
      <c r="CX33" s="258">
        <f t="shared" si="8"/>
        <v>0</v>
      </c>
      <c r="CY33" s="258"/>
      <c r="CZ33" s="258"/>
      <c r="DA33" s="258"/>
      <c r="DB33" s="258"/>
      <c r="DC33" s="258"/>
      <c r="DD33" s="258"/>
      <c r="DE33" s="258"/>
      <c r="DF33" s="258"/>
      <c r="DG33" s="258">
        <f t="shared" si="9"/>
        <v>0</v>
      </c>
      <c r="DH33" s="258"/>
      <c r="DI33" s="258"/>
      <c r="DJ33" s="258"/>
      <c r="DK33" s="258"/>
      <c r="DL33" s="258"/>
      <c r="DM33" s="258"/>
      <c r="DN33" s="258"/>
      <c r="DO33" s="258"/>
      <c r="DP33" s="258">
        <f t="shared" si="10"/>
        <v>0</v>
      </c>
      <c r="DQ33" s="258"/>
      <c r="DR33" s="258"/>
      <c r="DS33" s="258"/>
      <c r="DT33" s="258"/>
      <c r="DU33" s="258"/>
      <c r="DV33" s="258"/>
      <c r="DW33" s="258"/>
      <c r="DX33" s="258"/>
      <c r="DY33" s="258">
        <f t="shared" si="11"/>
        <v>0</v>
      </c>
      <c r="DZ33" s="258"/>
      <c r="EA33" s="258"/>
      <c r="EB33" s="258"/>
      <c r="EC33" s="258"/>
      <c r="ED33" s="258"/>
      <c r="EE33" s="258"/>
      <c r="EF33" s="258"/>
      <c r="EG33" s="258"/>
      <c r="EH33" s="258">
        <f t="shared" si="12"/>
        <v>0</v>
      </c>
      <c r="EI33" s="258"/>
      <c r="EJ33" s="258"/>
      <c r="EK33" s="258"/>
      <c r="EL33" s="258"/>
      <c r="EM33" s="258"/>
      <c r="EN33" s="258"/>
      <c r="EO33" s="258"/>
      <c r="EP33" s="258"/>
      <c r="EQ33" s="258">
        <f t="shared" si="13"/>
        <v>0</v>
      </c>
      <c r="ER33" s="258"/>
      <c r="ES33" s="258"/>
      <c r="ET33" s="258"/>
      <c r="EU33" s="258"/>
      <c r="EV33" s="258"/>
      <c r="EW33" s="258"/>
      <c r="EX33" s="258"/>
      <c r="EY33" s="258"/>
      <c r="EZ33" s="258">
        <f t="shared" si="14"/>
        <v>0</v>
      </c>
      <c r="FA33" s="258"/>
      <c r="FB33" s="258"/>
      <c r="FC33" s="258"/>
      <c r="FD33" s="258"/>
      <c r="FE33" s="258"/>
      <c r="FF33" s="258"/>
      <c r="FG33" s="258"/>
      <c r="FH33" s="258"/>
      <c r="FI33" s="258">
        <f t="shared" si="15"/>
        <v>0</v>
      </c>
      <c r="FJ33" s="258"/>
      <c r="FK33" s="258"/>
      <c r="FL33" s="258"/>
      <c r="FM33" s="258"/>
      <c r="FN33" s="258"/>
      <c r="FO33" s="258"/>
      <c r="FP33" s="258"/>
      <c r="FQ33" s="258"/>
      <c r="FR33" s="258">
        <f t="shared" si="16"/>
        <v>0</v>
      </c>
      <c r="FS33" s="258"/>
      <c r="FT33" s="258"/>
      <c r="FU33" s="258"/>
      <c r="FV33" s="258"/>
      <c r="FW33" s="258"/>
      <c r="FX33" s="258"/>
      <c r="FY33" s="258"/>
      <c r="FZ33" s="258"/>
      <c r="GA33" s="258">
        <f t="shared" si="17"/>
        <v>0</v>
      </c>
      <c r="GB33" s="258"/>
      <c r="GC33" s="258"/>
      <c r="GD33" s="258"/>
      <c r="GE33" s="258"/>
      <c r="GF33" s="258"/>
      <c r="GG33" s="258"/>
      <c r="GH33" s="258"/>
      <c r="GI33" s="258"/>
      <c r="GJ33" s="258">
        <f t="shared" si="18"/>
        <v>0</v>
      </c>
      <c r="GK33" s="258"/>
      <c r="GL33" s="258"/>
      <c r="GM33" s="258"/>
      <c r="GN33" s="258"/>
      <c r="GO33" s="258"/>
      <c r="GP33" s="258"/>
      <c r="GQ33" s="258"/>
      <c r="GR33" s="258"/>
      <c r="GS33" s="258">
        <f t="shared" si="19"/>
        <v>0</v>
      </c>
      <c r="GT33" s="258"/>
      <c r="GU33" s="258"/>
      <c r="GV33" s="258"/>
      <c r="GW33" s="258"/>
      <c r="GX33" s="258"/>
      <c r="GY33" s="258"/>
      <c r="GZ33" s="258"/>
      <c r="HA33" s="258"/>
      <c r="HB33" s="258">
        <f t="shared" si="20"/>
        <v>0</v>
      </c>
      <c r="HC33" s="258"/>
      <c r="HD33" s="258"/>
      <c r="HE33" s="258"/>
      <c r="HF33" s="258"/>
      <c r="HG33" s="258"/>
      <c r="HH33" s="258"/>
      <c r="HI33" s="258"/>
      <c r="HJ33" s="258"/>
      <c r="HK33" s="258">
        <f t="shared" si="21"/>
        <v>0</v>
      </c>
      <c r="HL33" s="258"/>
      <c r="HM33" s="258"/>
      <c r="HN33" s="258"/>
      <c r="HO33" s="258"/>
      <c r="HP33" s="258"/>
      <c r="HQ33" s="258"/>
      <c r="HR33" s="258"/>
      <c r="HS33" s="258"/>
      <c r="HT33" s="258">
        <f t="shared" si="22"/>
        <v>0</v>
      </c>
      <c r="HU33" s="258"/>
      <c r="HV33" s="258"/>
      <c r="HW33" s="258"/>
      <c r="HX33" s="258"/>
      <c r="HY33" s="258"/>
      <c r="HZ33" s="258"/>
      <c r="IA33" s="258"/>
      <c r="IB33" s="258"/>
      <c r="IC33" s="258">
        <f t="shared" si="23"/>
        <v>0</v>
      </c>
      <c r="ID33" s="258"/>
      <c r="IE33" s="258"/>
      <c r="IF33" s="258"/>
      <c r="IG33" s="258"/>
      <c r="IH33" s="258"/>
      <c r="II33" s="258"/>
      <c r="IJ33" s="258"/>
      <c r="IK33" s="258"/>
      <c r="IL33" s="258">
        <f t="shared" si="24"/>
        <v>0</v>
      </c>
      <c r="IM33" s="258"/>
      <c r="IN33" s="258"/>
      <c r="IO33" s="258"/>
      <c r="IP33" s="258"/>
      <c r="IQ33" s="258"/>
      <c r="IR33" s="258"/>
      <c r="IS33" s="258"/>
      <c r="IT33" s="258"/>
    </row>
    <row r="34" spans="1:254" x14ac:dyDescent="0.25">
      <c r="A34" s="256" t="str">
        <f>IF('Azioni progetto'!B33&lt;&gt;"",'Azioni progetto'!B33,"")</f>
        <v>-- Seleziona --</v>
      </c>
      <c r="B34" s="256" t="str">
        <f>IF('Azioni progetto'!C33&lt;&gt;"",'Azioni progetto'!C33,"")</f>
        <v/>
      </c>
      <c r="C34" s="256" t="str">
        <f>IF('Azioni progetto'!B33="Divulgazione_altre_aziende",VLOOKUP('Azioni progetto'!D33,MAzioni!$J$3:$K$23,2,FALSE),'Azioni progetto'!D33)</f>
        <v>-- Seleziona --</v>
      </c>
      <c r="D34" s="256" t="str">
        <f>IF('Azioni progetto'!E33&lt;&gt;"",'Azioni progetto'!E33,"")</f>
        <v/>
      </c>
      <c r="E34" s="256"/>
      <c r="F34" s="256" t="str">
        <f>IF('Azioni progetto'!B33="Divulgazione_altre_aziende",VLOOKUP('Azioni progetto'!F33,MAzioni!$J$3:$K$23,2,FALSE),'Azioni progetto'!F33)</f>
        <v>-- Seleziona --</v>
      </c>
      <c r="G34" s="256" t="str">
        <f>IF('Azioni progetto'!G33&lt;&gt;"",'Azioni progetto'!G33,"")</f>
        <v/>
      </c>
      <c r="H34" s="256"/>
      <c r="I34" s="256" t="str">
        <f>IF('Azioni progetto'!B33="Divulgazione_altre_aziende",VLOOKUP('Azioni progetto'!H33,MAzioni!$J$3:$K$23,2,FALSE),'Azioni progetto'!H33)</f>
        <v>-- Seleziona --</v>
      </c>
      <c r="J34" s="256" t="str">
        <f>IF('Azioni progetto'!J33&lt;&gt;"",'Azioni progetto'!J33,"")</f>
        <v/>
      </c>
      <c r="K34" s="256"/>
      <c r="L34" s="251" t="s">
        <v>462</v>
      </c>
      <c r="M34" s="256" t="str">
        <f>IF('Azioni progetto'!I33&lt;&gt;"",'Azioni progetto'!I33,"")</f>
        <v/>
      </c>
      <c r="N34" s="256"/>
      <c r="O34" s="251" t="s">
        <v>462</v>
      </c>
      <c r="P34" s="256"/>
      <c r="Q34" s="256"/>
      <c r="R34" s="251" t="s">
        <v>462</v>
      </c>
      <c r="S34" s="251"/>
      <c r="T34" s="394"/>
      <c r="U34" s="251" t="s">
        <v>462</v>
      </c>
      <c r="V34" s="251"/>
      <c r="W34" s="394"/>
      <c r="X34" s="251" t="s">
        <v>462</v>
      </c>
      <c r="Y34" s="251"/>
      <c r="Z34" s="394"/>
      <c r="AA34" s="251" t="s">
        <v>462</v>
      </c>
      <c r="AB34" s="251"/>
      <c r="AC34" s="394"/>
      <c r="AD34" s="251" t="s">
        <v>462</v>
      </c>
      <c r="AE34" s="251"/>
      <c r="AF34" s="394"/>
      <c r="AG34" s="252" t="str">
        <f>IF('Azioni progetto'!K33&lt;&gt;"",'Azioni progetto'!K33,"")</f>
        <v/>
      </c>
      <c r="AH34" s="252" t="str">
        <f>IF('Azioni progetto'!L33&lt;&gt;"",'Azioni progetto'!L33,"")</f>
        <v/>
      </c>
      <c r="AI34" s="22">
        <f t="shared" si="1"/>
        <v>0</v>
      </c>
      <c r="AJ34" s="257" t="str">
        <f>IF('Azioni progetto'!P33&lt;&gt;"",'Azioni progetto'!P33,"")</f>
        <v>--Seleziona--</v>
      </c>
      <c r="AK34" s="257" t="str">
        <f>IF('Azioni progetto'!Q33&lt;&gt;"",'Azioni progetto'!Q33,"")</f>
        <v>--Seleziona--</v>
      </c>
      <c r="AL34" s="257" t="str">
        <f>IF('Azioni progetto'!R33&lt;&gt;"",'Azioni progetto'!R33,"")</f>
        <v>--Seleziona--</v>
      </c>
      <c r="AM34" s="61" t="s">
        <v>641</v>
      </c>
      <c r="AN34" s="61" t="s">
        <v>641</v>
      </c>
      <c r="AO34" s="61" t="s">
        <v>641</v>
      </c>
      <c r="AP34" s="61" t="s">
        <v>641</v>
      </c>
      <c r="AQ34" s="61" t="s">
        <v>641</v>
      </c>
      <c r="AR34" s="61" t="s">
        <v>641</v>
      </c>
      <c r="AS34" s="61" t="s">
        <v>641</v>
      </c>
      <c r="AT34" s="61" t="s">
        <v>641</v>
      </c>
      <c r="AU34" s="61" t="s">
        <v>641</v>
      </c>
      <c r="AV34" s="61" t="s">
        <v>641</v>
      </c>
      <c r="AW34" s="61" t="s">
        <v>641</v>
      </c>
      <c r="AX34" s="61" t="s">
        <v>641</v>
      </c>
      <c r="AY34" s="61" t="s">
        <v>641</v>
      </c>
      <c r="AZ34" s="61" t="s">
        <v>641</v>
      </c>
      <c r="BA34" s="61" t="s">
        <v>641</v>
      </c>
      <c r="BB34" s="61" t="s">
        <v>641</v>
      </c>
      <c r="BC34" s="61" t="s">
        <v>641</v>
      </c>
      <c r="BD34" s="61" t="s">
        <v>641</v>
      </c>
      <c r="BE34" s="258">
        <f t="shared" si="2"/>
        <v>0</v>
      </c>
      <c r="BF34" s="258">
        <f t="shared" si="3"/>
        <v>0</v>
      </c>
      <c r="BG34" s="258">
        <f t="shared" si="3"/>
        <v>0</v>
      </c>
      <c r="BH34" s="258">
        <f t="shared" si="3"/>
        <v>0</v>
      </c>
      <c r="BI34" s="258">
        <f t="shared" si="3"/>
        <v>0</v>
      </c>
      <c r="BJ34" s="258">
        <f t="shared" si="3"/>
        <v>0</v>
      </c>
      <c r="BK34" s="258">
        <f t="shared" si="3"/>
        <v>0</v>
      </c>
      <c r="BL34" s="258">
        <f t="shared" si="3"/>
        <v>0</v>
      </c>
      <c r="BM34" s="258">
        <f t="shared" si="3"/>
        <v>0</v>
      </c>
      <c r="BN34" s="258">
        <f t="shared" si="4"/>
        <v>0</v>
      </c>
      <c r="BO34" s="258"/>
      <c r="BP34" s="258"/>
      <c r="BQ34" s="258"/>
      <c r="BR34" s="258"/>
      <c r="BS34" s="258"/>
      <c r="BT34" s="258"/>
      <c r="BU34" s="258"/>
      <c r="BV34" s="258"/>
      <c r="BW34" s="258">
        <f t="shared" si="5"/>
        <v>0</v>
      </c>
      <c r="BX34" s="258"/>
      <c r="BY34" s="258"/>
      <c r="BZ34" s="258"/>
      <c r="CA34" s="258"/>
      <c r="CB34" s="258"/>
      <c r="CC34" s="258"/>
      <c r="CD34" s="258"/>
      <c r="CE34" s="258"/>
      <c r="CF34" s="258">
        <f t="shared" si="6"/>
        <v>0</v>
      </c>
      <c r="CG34" s="258"/>
      <c r="CH34" s="258"/>
      <c r="CI34" s="258"/>
      <c r="CJ34" s="258"/>
      <c r="CK34" s="258"/>
      <c r="CL34" s="258"/>
      <c r="CM34" s="258"/>
      <c r="CN34" s="258"/>
      <c r="CO34" s="258">
        <f t="shared" si="7"/>
        <v>0</v>
      </c>
      <c r="CP34" s="258"/>
      <c r="CQ34" s="258"/>
      <c r="CR34" s="258"/>
      <c r="CS34" s="258"/>
      <c r="CT34" s="258"/>
      <c r="CU34" s="258"/>
      <c r="CV34" s="258"/>
      <c r="CW34" s="258"/>
      <c r="CX34" s="258">
        <f t="shared" si="8"/>
        <v>0</v>
      </c>
      <c r="CY34" s="258"/>
      <c r="CZ34" s="258"/>
      <c r="DA34" s="258"/>
      <c r="DB34" s="258"/>
      <c r="DC34" s="258"/>
      <c r="DD34" s="258"/>
      <c r="DE34" s="258"/>
      <c r="DF34" s="258"/>
      <c r="DG34" s="258">
        <f t="shared" si="9"/>
        <v>0</v>
      </c>
      <c r="DH34" s="258"/>
      <c r="DI34" s="258"/>
      <c r="DJ34" s="258"/>
      <c r="DK34" s="258"/>
      <c r="DL34" s="258"/>
      <c r="DM34" s="258"/>
      <c r="DN34" s="258"/>
      <c r="DO34" s="258"/>
      <c r="DP34" s="258">
        <f t="shared" si="10"/>
        <v>0</v>
      </c>
      <c r="DQ34" s="258"/>
      <c r="DR34" s="258"/>
      <c r="DS34" s="258"/>
      <c r="DT34" s="258"/>
      <c r="DU34" s="258"/>
      <c r="DV34" s="258"/>
      <c r="DW34" s="258"/>
      <c r="DX34" s="258"/>
      <c r="DY34" s="258">
        <f t="shared" si="11"/>
        <v>0</v>
      </c>
      <c r="DZ34" s="258"/>
      <c r="EA34" s="258"/>
      <c r="EB34" s="258"/>
      <c r="EC34" s="258"/>
      <c r="ED34" s="258"/>
      <c r="EE34" s="258"/>
      <c r="EF34" s="258"/>
      <c r="EG34" s="258"/>
      <c r="EH34" s="258">
        <f t="shared" si="12"/>
        <v>0</v>
      </c>
      <c r="EI34" s="258"/>
      <c r="EJ34" s="258"/>
      <c r="EK34" s="258"/>
      <c r="EL34" s="258"/>
      <c r="EM34" s="258"/>
      <c r="EN34" s="258"/>
      <c r="EO34" s="258"/>
      <c r="EP34" s="258"/>
      <c r="EQ34" s="258">
        <f t="shared" si="13"/>
        <v>0</v>
      </c>
      <c r="ER34" s="258"/>
      <c r="ES34" s="258"/>
      <c r="ET34" s="258"/>
      <c r="EU34" s="258"/>
      <c r="EV34" s="258"/>
      <c r="EW34" s="258"/>
      <c r="EX34" s="258"/>
      <c r="EY34" s="258"/>
      <c r="EZ34" s="258">
        <f t="shared" si="14"/>
        <v>0</v>
      </c>
      <c r="FA34" s="258"/>
      <c r="FB34" s="258"/>
      <c r="FC34" s="258"/>
      <c r="FD34" s="258"/>
      <c r="FE34" s="258"/>
      <c r="FF34" s="258"/>
      <c r="FG34" s="258"/>
      <c r="FH34" s="258"/>
      <c r="FI34" s="258">
        <f t="shared" si="15"/>
        <v>0</v>
      </c>
      <c r="FJ34" s="258"/>
      <c r="FK34" s="258"/>
      <c r="FL34" s="258"/>
      <c r="FM34" s="258"/>
      <c r="FN34" s="258"/>
      <c r="FO34" s="258"/>
      <c r="FP34" s="258"/>
      <c r="FQ34" s="258"/>
      <c r="FR34" s="258">
        <f t="shared" si="16"/>
        <v>0</v>
      </c>
      <c r="FS34" s="258"/>
      <c r="FT34" s="258"/>
      <c r="FU34" s="258"/>
      <c r="FV34" s="258"/>
      <c r="FW34" s="258"/>
      <c r="FX34" s="258"/>
      <c r="FY34" s="258"/>
      <c r="FZ34" s="258"/>
      <c r="GA34" s="258">
        <f t="shared" si="17"/>
        <v>0</v>
      </c>
      <c r="GB34" s="258"/>
      <c r="GC34" s="258"/>
      <c r="GD34" s="258"/>
      <c r="GE34" s="258"/>
      <c r="GF34" s="258"/>
      <c r="GG34" s="258"/>
      <c r="GH34" s="258"/>
      <c r="GI34" s="258"/>
      <c r="GJ34" s="258">
        <f t="shared" si="18"/>
        <v>0</v>
      </c>
      <c r="GK34" s="258"/>
      <c r="GL34" s="258"/>
      <c r="GM34" s="258"/>
      <c r="GN34" s="258"/>
      <c r="GO34" s="258"/>
      <c r="GP34" s="258"/>
      <c r="GQ34" s="258"/>
      <c r="GR34" s="258"/>
      <c r="GS34" s="258">
        <f t="shared" si="19"/>
        <v>0</v>
      </c>
      <c r="GT34" s="258"/>
      <c r="GU34" s="258"/>
      <c r="GV34" s="258"/>
      <c r="GW34" s="258"/>
      <c r="GX34" s="258"/>
      <c r="GY34" s="258"/>
      <c r="GZ34" s="258"/>
      <c r="HA34" s="258"/>
      <c r="HB34" s="258">
        <f t="shared" si="20"/>
        <v>0</v>
      </c>
      <c r="HC34" s="258"/>
      <c r="HD34" s="258"/>
      <c r="HE34" s="258"/>
      <c r="HF34" s="258"/>
      <c r="HG34" s="258"/>
      <c r="HH34" s="258"/>
      <c r="HI34" s="258"/>
      <c r="HJ34" s="258"/>
      <c r="HK34" s="258">
        <f t="shared" si="21"/>
        <v>0</v>
      </c>
      <c r="HL34" s="258"/>
      <c r="HM34" s="258"/>
      <c r="HN34" s="258"/>
      <c r="HO34" s="258"/>
      <c r="HP34" s="258"/>
      <c r="HQ34" s="258"/>
      <c r="HR34" s="258"/>
      <c r="HS34" s="258"/>
      <c r="HT34" s="258">
        <f t="shared" si="22"/>
        <v>0</v>
      </c>
      <c r="HU34" s="258"/>
      <c r="HV34" s="258"/>
      <c r="HW34" s="258"/>
      <c r="HX34" s="258"/>
      <c r="HY34" s="258"/>
      <c r="HZ34" s="258"/>
      <c r="IA34" s="258"/>
      <c r="IB34" s="258"/>
      <c r="IC34" s="258">
        <f t="shared" si="23"/>
        <v>0</v>
      </c>
      <c r="ID34" s="258"/>
      <c r="IE34" s="258"/>
      <c r="IF34" s="258"/>
      <c r="IG34" s="258"/>
      <c r="IH34" s="258"/>
      <c r="II34" s="258"/>
      <c r="IJ34" s="258"/>
      <c r="IK34" s="258"/>
      <c r="IL34" s="258">
        <f t="shared" si="24"/>
        <v>0</v>
      </c>
      <c r="IM34" s="258"/>
      <c r="IN34" s="258"/>
      <c r="IO34" s="258"/>
      <c r="IP34" s="258"/>
      <c r="IQ34" s="258"/>
      <c r="IR34" s="258"/>
      <c r="IS34" s="258"/>
      <c r="IT34" s="258"/>
    </row>
    <row r="35" spans="1:254" x14ac:dyDescent="0.25">
      <c r="A35" s="256" t="str">
        <f>IF('Azioni progetto'!B34&lt;&gt;"",'Azioni progetto'!B34,"")</f>
        <v>-- Seleziona --</v>
      </c>
      <c r="B35" s="256" t="str">
        <f>IF('Azioni progetto'!C34&lt;&gt;"",'Azioni progetto'!C34,"")</f>
        <v/>
      </c>
      <c r="C35" s="256" t="str">
        <f>IF('Azioni progetto'!B34="Divulgazione_altre_aziende",VLOOKUP('Azioni progetto'!D34,MAzioni!$J$3:$K$23,2,FALSE),'Azioni progetto'!D34)</f>
        <v>-- Seleziona --</v>
      </c>
      <c r="D35" s="256" t="str">
        <f>IF('Azioni progetto'!E34&lt;&gt;"",'Azioni progetto'!E34,"")</f>
        <v/>
      </c>
      <c r="E35" s="256"/>
      <c r="F35" s="256" t="str">
        <f>IF('Azioni progetto'!B34="Divulgazione_altre_aziende",VLOOKUP('Azioni progetto'!F34,MAzioni!$J$3:$K$23,2,FALSE),'Azioni progetto'!F34)</f>
        <v>-- Seleziona --</v>
      </c>
      <c r="G35" s="256" t="str">
        <f>IF('Azioni progetto'!G34&lt;&gt;"",'Azioni progetto'!G34,"")</f>
        <v/>
      </c>
      <c r="H35" s="256"/>
      <c r="I35" s="256" t="str">
        <f>IF('Azioni progetto'!B34="Divulgazione_altre_aziende",VLOOKUP('Azioni progetto'!H34,MAzioni!$J$3:$K$23,2,FALSE),'Azioni progetto'!H34)</f>
        <v>-- Seleziona --</v>
      </c>
      <c r="J35" s="256" t="str">
        <f>IF('Azioni progetto'!J34&lt;&gt;"",'Azioni progetto'!J34,"")</f>
        <v/>
      </c>
      <c r="K35" s="256"/>
      <c r="L35" s="251" t="s">
        <v>462</v>
      </c>
      <c r="M35" s="256" t="str">
        <f>IF('Azioni progetto'!I34&lt;&gt;"",'Azioni progetto'!I34,"")</f>
        <v/>
      </c>
      <c r="N35" s="256"/>
      <c r="O35" s="251" t="s">
        <v>462</v>
      </c>
      <c r="P35" s="256"/>
      <c r="Q35" s="256"/>
      <c r="R35" s="251" t="s">
        <v>462</v>
      </c>
      <c r="S35" s="251"/>
      <c r="T35" s="394"/>
      <c r="U35" s="251" t="s">
        <v>462</v>
      </c>
      <c r="V35" s="251"/>
      <c r="W35" s="394"/>
      <c r="X35" s="251" t="s">
        <v>462</v>
      </c>
      <c r="Y35" s="251"/>
      <c r="Z35" s="394"/>
      <c r="AA35" s="251" t="s">
        <v>462</v>
      </c>
      <c r="AB35" s="251"/>
      <c r="AC35" s="394"/>
      <c r="AD35" s="251" t="s">
        <v>462</v>
      </c>
      <c r="AE35" s="251"/>
      <c r="AF35" s="394"/>
      <c r="AG35" s="252" t="str">
        <f>IF('Azioni progetto'!K34&lt;&gt;"",'Azioni progetto'!K34,"")</f>
        <v/>
      </c>
      <c r="AH35" s="252" t="str">
        <f>IF('Azioni progetto'!L34&lt;&gt;"",'Azioni progetto'!L34,"")</f>
        <v/>
      </c>
      <c r="AI35" s="22">
        <f t="shared" si="1"/>
        <v>0</v>
      </c>
      <c r="AJ35" s="257" t="str">
        <f>IF('Azioni progetto'!P34&lt;&gt;"",'Azioni progetto'!P34,"")</f>
        <v>--Seleziona--</v>
      </c>
      <c r="AK35" s="257" t="str">
        <f>IF('Azioni progetto'!Q34&lt;&gt;"",'Azioni progetto'!Q34,"")</f>
        <v>--Seleziona--</v>
      </c>
      <c r="AL35" s="257" t="str">
        <f>IF('Azioni progetto'!R34&lt;&gt;"",'Azioni progetto'!R34,"")</f>
        <v>--Seleziona--</v>
      </c>
      <c r="AM35" s="61" t="s">
        <v>641</v>
      </c>
      <c r="AN35" s="61" t="s">
        <v>641</v>
      </c>
      <c r="AO35" s="61" t="s">
        <v>641</v>
      </c>
      <c r="AP35" s="61" t="s">
        <v>641</v>
      </c>
      <c r="AQ35" s="61" t="s">
        <v>641</v>
      </c>
      <c r="AR35" s="61" t="s">
        <v>641</v>
      </c>
      <c r="AS35" s="61" t="s">
        <v>641</v>
      </c>
      <c r="AT35" s="61" t="s">
        <v>641</v>
      </c>
      <c r="AU35" s="61" t="s">
        <v>641</v>
      </c>
      <c r="AV35" s="61" t="s">
        <v>641</v>
      </c>
      <c r="AW35" s="61" t="s">
        <v>641</v>
      </c>
      <c r="AX35" s="61" t="s">
        <v>641</v>
      </c>
      <c r="AY35" s="61" t="s">
        <v>641</v>
      </c>
      <c r="AZ35" s="61" t="s">
        <v>641</v>
      </c>
      <c r="BA35" s="61" t="s">
        <v>641</v>
      </c>
      <c r="BB35" s="61" t="s">
        <v>641</v>
      </c>
      <c r="BC35" s="61" t="s">
        <v>641</v>
      </c>
      <c r="BD35" s="61" t="s">
        <v>641</v>
      </c>
      <c r="BE35" s="258">
        <f t="shared" si="2"/>
        <v>0</v>
      </c>
      <c r="BF35" s="258">
        <f t="shared" si="3"/>
        <v>0</v>
      </c>
      <c r="BG35" s="258">
        <f t="shared" si="3"/>
        <v>0</v>
      </c>
      <c r="BH35" s="258">
        <f t="shared" si="3"/>
        <v>0</v>
      </c>
      <c r="BI35" s="258">
        <f t="shared" si="3"/>
        <v>0</v>
      </c>
      <c r="BJ35" s="258">
        <f t="shared" si="3"/>
        <v>0</v>
      </c>
      <c r="BK35" s="258">
        <f t="shared" si="3"/>
        <v>0</v>
      </c>
      <c r="BL35" s="258">
        <f t="shared" si="3"/>
        <v>0</v>
      </c>
      <c r="BM35" s="258">
        <f t="shared" si="3"/>
        <v>0</v>
      </c>
      <c r="BN35" s="258">
        <f t="shared" si="4"/>
        <v>0</v>
      </c>
      <c r="BO35" s="258"/>
      <c r="BP35" s="258"/>
      <c r="BQ35" s="258"/>
      <c r="BR35" s="258"/>
      <c r="BS35" s="258"/>
      <c r="BT35" s="258"/>
      <c r="BU35" s="258"/>
      <c r="BV35" s="258"/>
      <c r="BW35" s="258">
        <f t="shared" si="5"/>
        <v>0</v>
      </c>
      <c r="BX35" s="258"/>
      <c r="BY35" s="258"/>
      <c r="BZ35" s="258"/>
      <c r="CA35" s="258"/>
      <c r="CB35" s="258"/>
      <c r="CC35" s="258"/>
      <c r="CD35" s="258"/>
      <c r="CE35" s="258"/>
      <c r="CF35" s="258">
        <f t="shared" si="6"/>
        <v>0</v>
      </c>
      <c r="CG35" s="258"/>
      <c r="CH35" s="258"/>
      <c r="CI35" s="258"/>
      <c r="CJ35" s="258"/>
      <c r="CK35" s="258"/>
      <c r="CL35" s="258"/>
      <c r="CM35" s="258"/>
      <c r="CN35" s="258"/>
      <c r="CO35" s="258">
        <f t="shared" si="7"/>
        <v>0</v>
      </c>
      <c r="CP35" s="258"/>
      <c r="CQ35" s="258"/>
      <c r="CR35" s="258"/>
      <c r="CS35" s="258"/>
      <c r="CT35" s="258"/>
      <c r="CU35" s="258"/>
      <c r="CV35" s="258"/>
      <c r="CW35" s="258"/>
      <c r="CX35" s="258">
        <f t="shared" si="8"/>
        <v>0</v>
      </c>
      <c r="CY35" s="258"/>
      <c r="CZ35" s="258"/>
      <c r="DA35" s="258"/>
      <c r="DB35" s="258"/>
      <c r="DC35" s="258"/>
      <c r="DD35" s="258"/>
      <c r="DE35" s="258"/>
      <c r="DF35" s="258"/>
      <c r="DG35" s="258">
        <f t="shared" si="9"/>
        <v>0</v>
      </c>
      <c r="DH35" s="258"/>
      <c r="DI35" s="258"/>
      <c r="DJ35" s="258"/>
      <c r="DK35" s="258"/>
      <c r="DL35" s="258"/>
      <c r="DM35" s="258"/>
      <c r="DN35" s="258"/>
      <c r="DO35" s="258"/>
      <c r="DP35" s="258">
        <f t="shared" si="10"/>
        <v>0</v>
      </c>
      <c r="DQ35" s="258"/>
      <c r="DR35" s="258"/>
      <c r="DS35" s="258"/>
      <c r="DT35" s="258"/>
      <c r="DU35" s="258"/>
      <c r="DV35" s="258"/>
      <c r="DW35" s="258"/>
      <c r="DX35" s="258"/>
      <c r="DY35" s="258">
        <f t="shared" si="11"/>
        <v>0</v>
      </c>
      <c r="DZ35" s="258"/>
      <c r="EA35" s="258"/>
      <c r="EB35" s="258"/>
      <c r="EC35" s="258"/>
      <c r="ED35" s="258"/>
      <c r="EE35" s="258"/>
      <c r="EF35" s="258"/>
      <c r="EG35" s="258"/>
      <c r="EH35" s="258">
        <f t="shared" si="12"/>
        <v>0</v>
      </c>
      <c r="EI35" s="258"/>
      <c r="EJ35" s="258"/>
      <c r="EK35" s="258"/>
      <c r="EL35" s="258"/>
      <c r="EM35" s="258"/>
      <c r="EN35" s="258"/>
      <c r="EO35" s="258"/>
      <c r="EP35" s="258"/>
      <c r="EQ35" s="258">
        <f t="shared" si="13"/>
        <v>0</v>
      </c>
      <c r="ER35" s="258"/>
      <c r="ES35" s="258"/>
      <c r="ET35" s="258"/>
      <c r="EU35" s="258"/>
      <c r="EV35" s="258"/>
      <c r="EW35" s="258"/>
      <c r="EX35" s="258"/>
      <c r="EY35" s="258"/>
      <c r="EZ35" s="258">
        <f t="shared" si="14"/>
        <v>0</v>
      </c>
      <c r="FA35" s="258"/>
      <c r="FB35" s="258"/>
      <c r="FC35" s="258"/>
      <c r="FD35" s="258"/>
      <c r="FE35" s="258"/>
      <c r="FF35" s="258"/>
      <c r="FG35" s="258"/>
      <c r="FH35" s="258"/>
      <c r="FI35" s="258">
        <f t="shared" si="15"/>
        <v>0</v>
      </c>
      <c r="FJ35" s="258"/>
      <c r="FK35" s="258"/>
      <c r="FL35" s="258"/>
      <c r="FM35" s="258"/>
      <c r="FN35" s="258"/>
      <c r="FO35" s="258"/>
      <c r="FP35" s="258"/>
      <c r="FQ35" s="258"/>
      <c r="FR35" s="258">
        <f t="shared" si="16"/>
        <v>0</v>
      </c>
      <c r="FS35" s="258"/>
      <c r="FT35" s="258"/>
      <c r="FU35" s="258"/>
      <c r="FV35" s="258"/>
      <c r="FW35" s="258"/>
      <c r="FX35" s="258"/>
      <c r="FY35" s="258"/>
      <c r="FZ35" s="258"/>
      <c r="GA35" s="258">
        <f t="shared" si="17"/>
        <v>0</v>
      </c>
      <c r="GB35" s="258"/>
      <c r="GC35" s="258"/>
      <c r="GD35" s="258"/>
      <c r="GE35" s="258"/>
      <c r="GF35" s="258"/>
      <c r="GG35" s="258"/>
      <c r="GH35" s="258"/>
      <c r="GI35" s="258"/>
      <c r="GJ35" s="258">
        <f t="shared" si="18"/>
        <v>0</v>
      </c>
      <c r="GK35" s="258"/>
      <c r="GL35" s="258"/>
      <c r="GM35" s="258"/>
      <c r="GN35" s="258"/>
      <c r="GO35" s="258"/>
      <c r="GP35" s="258"/>
      <c r="GQ35" s="258"/>
      <c r="GR35" s="258"/>
      <c r="GS35" s="258">
        <f t="shared" si="19"/>
        <v>0</v>
      </c>
      <c r="GT35" s="258"/>
      <c r="GU35" s="258"/>
      <c r="GV35" s="258"/>
      <c r="GW35" s="258"/>
      <c r="GX35" s="258"/>
      <c r="GY35" s="258"/>
      <c r="GZ35" s="258"/>
      <c r="HA35" s="258"/>
      <c r="HB35" s="258">
        <f t="shared" si="20"/>
        <v>0</v>
      </c>
      <c r="HC35" s="258"/>
      <c r="HD35" s="258"/>
      <c r="HE35" s="258"/>
      <c r="HF35" s="258"/>
      <c r="HG35" s="258"/>
      <c r="HH35" s="258"/>
      <c r="HI35" s="258"/>
      <c r="HJ35" s="258"/>
      <c r="HK35" s="258">
        <f t="shared" si="21"/>
        <v>0</v>
      </c>
      <c r="HL35" s="258"/>
      <c r="HM35" s="258"/>
      <c r="HN35" s="258"/>
      <c r="HO35" s="258"/>
      <c r="HP35" s="258"/>
      <c r="HQ35" s="258"/>
      <c r="HR35" s="258"/>
      <c r="HS35" s="258"/>
      <c r="HT35" s="258">
        <f t="shared" si="22"/>
        <v>0</v>
      </c>
      <c r="HU35" s="258"/>
      <c r="HV35" s="258"/>
      <c r="HW35" s="258"/>
      <c r="HX35" s="258"/>
      <c r="HY35" s="258"/>
      <c r="HZ35" s="258"/>
      <c r="IA35" s="258"/>
      <c r="IB35" s="258"/>
      <c r="IC35" s="258">
        <f t="shared" si="23"/>
        <v>0</v>
      </c>
      <c r="ID35" s="258"/>
      <c r="IE35" s="258"/>
      <c r="IF35" s="258"/>
      <c r="IG35" s="258"/>
      <c r="IH35" s="258"/>
      <c r="II35" s="258"/>
      <c r="IJ35" s="258"/>
      <c r="IK35" s="258"/>
      <c r="IL35" s="258">
        <f t="shared" si="24"/>
        <v>0</v>
      </c>
      <c r="IM35" s="258"/>
      <c r="IN35" s="258"/>
      <c r="IO35" s="258"/>
      <c r="IP35" s="258"/>
      <c r="IQ35" s="258"/>
      <c r="IR35" s="258"/>
      <c r="IS35" s="258"/>
      <c r="IT35" s="258"/>
    </row>
    <row r="36" spans="1:254" x14ac:dyDescent="0.25">
      <c r="A36" s="256" t="str">
        <f>IF('Azioni progetto'!B35&lt;&gt;"",'Azioni progetto'!B35,"")</f>
        <v>-- Seleziona --</v>
      </c>
      <c r="B36" s="256" t="str">
        <f>IF('Azioni progetto'!C35&lt;&gt;"",'Azioni progetto'!C35,"")</f>
        <v/>
      </c>
      <c r="C36" s="256" t="str">
        <f>IF('Azioni progetto'!B35="Divulgazione_altre_aziende",VLOOKUP('Azioni progetto'!D35,MAzioni!$J$3:$K$23,2,FALSE),'Azioni progetto'!D35)</f>
        <v>-- Seleziona --</v>
      </c>
      <c r="D36" s="256" t="str">
        <f>IF('Azioni progetto'!E35&lt;&gt;"",'Azioni progetto'!E35,"")</f>
        <v/>
      </c>
      <c r="E36" s="256"/>
      <c r="F36" s="256" t="str">
        <f>IF('Azioni progetto'!B35="Divulgazione_altre_aziende",VLOOKUP('Azioni progetto'!F35,MAzioni!$J$3:$K$23,2,FALSE),'Azioni progetto'!F35)</f>
        <v>-- Seleziona --</v>
      </c>
      <c r="G36" s="256" t="str">
        <f>IF('Azioni progetto'!G35&lt;&gt;"",'Azioni progetto'!G35,"")</f>
        <v/>
      </c>
      <c r="H36" s="256"/>
      <c r="I36" s="256" t="str">
        <f>IF('Azioni progetto'!B35="Divulgazione_altre_aziende",VLOOKUP('Azioni progetto'!H35,MAzioni!$J$3:$K$23,2,FALSE),'Azioni progetto'!H35)</f>
        <v>-- Seleziona --</v>
      </c>
      <c r="J36" s="256" t="str">
        <f>IF('Azioni progetto'!J35&lt;&gt;"",'Azioni progetto'!J35,"")</f>
        <v/>
      </c>
      <c r="K36" s="256"/>
      <c r="L36" s="251" t="s">
        <v>462</v>
      </c>
      <c r="M36" s="256" t="str">
        <f>IF('Azioni progetto'!I35&lt;&gt;"",'Azioni progetto'!I35,"")</f>
        <v/>
      </c>
      <c r="N36" s="256"/>
      <c r="O36" s="251" t="s">
        <v>462</v>
      </c>
      <c r="P36" s="256"/>
      <c r="Q36" s="256"/>
      <c r="R36" s="251" t="s">
        <v>462</v>
      </c>
      <c r="S36" s="251"/>
      <c r="T36" s="394"/>
      <c r="U36" s="251" t="s">
        <v>462</v>
      </c>
      <c r="V36" s="251"/>
      <c r="W36" s="394"/>
      <c r="X36" s="251" t="s">
        <v>462</v>
      </c>
      <c r="Y36" s="251"/>
      <c r="Z36" s="394"/>
      <c r="AA36" s="251" t="s">
        <v>462</v>
      </c>
      <c r="AB36" s="251"/>
      <c r="AC36" s="394"/>
      <c r="AD36" s="251" t="s">
        <v>462</v>
      </c>
      <c r="AE36" s="251"/>
      <c r="AF36" s="394"/>
      <c r="AG36" s="252" t="str">
        <f>IF('Azioni progetto'!K35&lt;&gt;"",'Azioni progetto'!K35,"")</f>
        <v/>
      </c>
      <c r="AH36" s="252" t="str">
        <f>IF('Azioni progetto'!L35&lt;&gt;"",'Azioni progetto'!L35,"")</f>
        <v/>
      </c>
      <c r="AI36" s="22">
        <f t="shared" si="1"/>
        <v>0</v>
      </c>
      <c r="AJ36" s="257" t="str">
        <f>IF('Azioni progetto'!P35&lt;&gt;"",'Azioni progetto'!P35,"")</f>
        <v>--Seleziona--</v>
      </c>
      <c r="AK36" s="257" t="str">
        <f>IF('Azioni progetto'!Q35&lt;&gt;"",'Azioni progetto'!Q35,"")</f>
        <v>--Seleziona--</v>
      </c>
      <c r="AL36" s="257" t="str">
        <f>IF('Azioni progetto'!R35&lt;&gt;"",'Azioni progetto'!R35,"")</f>
        <v>--Seleziona--</v>
      </c>
      <c r="AM36" s="61" t="s">
        <v>641</v>
      </c>
      <c r="AN36" s="61" t="s">
        <v>641</v>
      </c>
      <c r="AO36" s="61" t="s">
        <v>641</v>
      </c>
      <c r="AP36" s="61" t="s">
        <v>641</v>
      </c>
      <c r="AQ36" s="61" t="s">
        <v>641</v>
      </c>
      <c r="AR36" s="61" t="s">
        <v>641</v>
      </c>
      <c r="AS36" s="61" t="s">
        <v>641</v>
      </c>
      <c r="AT36" s="61" t="s">
        <v>641</v>
      </c>
      <c r="AU36" s="61" t="s">
        <v>641</v>
      </c>
      <c r="AV36" s="61" t="s">
        <v>641</v>
      </c>
      <c r="AW36" s="61" t="s">
        <v>641</v>
      </c>
      <c r="AX36" s="61" t="s">
        <v>641</v>
      </c>
      <c r="AY36" s="61" t="s">
        <v>641</v>
      </c>
      <c r="AZ36" s="61" t="s">
        <v>641</v>
      </c>
      <c r="BA36" s="61" t="s">
        <v>641</v>
      </c>
      <c r="BB36" s="61" t="s">
        <v>641</v>
      </c>
      <c r="BC36" s="61" t="s">
        <v>641</v>
      </c>
      <c r="BD36" s="61" t="s">
        <v>641</v>
      </c>
      <c r="BE36" s="258">
        <f t="shared" si="2"/>
        <v>0</v>
      </c>
      <c r="BF36" s="258">
        <f t="shared" si="3"/>
        <v>0</v>
      </c>
      <c r="BG36" s="258">
        <f t="shared" si="3"/>
        <v>0</v>
      </c>
      <c r="BH36" s="258">
        <f t="shared" si="3"/>
        <v>0</v>
      </c>
      <c r="BI36" s="258">
        <f t="shared" si="3"/>
        <v>0</v>
      </c>
      <c r="BJ36" s="258">
        <f t="shared" si="3"/>
        <v>0</v>
      </c>
      <c r="BK36" s="258">
        <f t="shared" si="3"/>
        <v>0</v>
      </c>
      <c r="BL36" s="258">
        <f t="shared" si="3"/>
        <v>0</v>
      </c>
      <c r="BM36" s="258">
        <f t="shared" si="3"/>
        <v>0</v>
      </c>
      <c r="BN36" s="258">
        <f t="shared" si="4"/>
        <v>0</v>
      </c>
      <c r="BO36" s="258"/>
      <c r="BP36" s="258"/>
      <c r="BQ36" s="258"/>
      <c r="BR36" s="258"/>
      <c r="BS36" s="258"/>
      <c r="BT36" s="258"/>
      <c r="BU36" s="258"/>
      <c r="BV36" s="258"/>
      <c r="BW36" s="258">
        <f t="shared" si="5"/>
        <v>0</v>
      </c>
      <c r="BX36" s="258"/>
      <c r="BY36" s="258"/>
      <c r="BZ36" s="258"/>
      <c r="CA36" s="258"/>
      <c r="CB36" s="258"/>
      <c r="CC36" s="258"/>
      <c r="CD36" s="258"/>
      <c r="CE36" s="258"/>
      <c r="CF36" s="258">
        <f t="shared" si="6"/>
        <v>0</v>
      </c>
      <c r="CG36" s="258"/>
      <c r="CH36" s="258"/>
      <c r="CI36" s="258"/>
      <c r="CJ36" s="258"/>
      <c r="CK36" s="258"/>
      <c r="CL36" s="258"/>
      <c r="CM36" s="258"/>
      <c r="CN36" s="258"/>
      <c r="CO36" s="258">
        <f t="shared" si="7"/>
        <v>0</v>
      </c>
      <c r="CP36" s="258"/>
      <c r="CQ36" s="258"/>
      <c r="CR36" s="258"/>
      <c r="CS36" s="258"/>
      <c r="CT36" s="258"/>
      <c r="CU36" s="258"/>
      <c r="CV36" s="258"/>
      <c r="CW36" s="258"/>
      <c r="CX36" s="258">
        <f t="shared" si="8"/>
        <v>0</v>
      </c>
      <c r="CY36" s="258"/>
      <c r="CZ36" s="258"/>
      <c r="DA36" s="258"/>
      <c r="DB36" s="258"/>
      <c r="DC36" s="258"/>
      <c r="DD36" s="258"/>
      <c r="DE36" s="258"/>
      <c r="DF36" s="258"/>
      <c r="DG36" s="258">
        <f t="shared" si="9"/>
        <v>0</v>
      </c>
      <c r="DH36" s="258"/>
      <c r="DI36" s="258"/>
      <c r="DJ36" s="258"/>
      <c r="DK36" s="258"/>
      <c r="DL36" s="258"/>
      <c r="DM36" s="258"/>
      <c r="DN36" s="258"/>
      <c r="DO36" s="258"/>
      <c r="DP36" s="258">
        <f t="shared" si="10"/>
        <v>0</v>
      </c>
      <c r="DQ36" s="258"/>
      <c r="DR36" s="258"/>
      <c r="DS36" s="258"/>
      <c r="DT36" s="258"/>
      <c r="DU36" s="258"/>
      <c r="DV36" s="258"/>
      <c r="DW36" s="258"/>
      <c r="DX36" s="258"/>
      <c r="DY36" s="258">
        <f t="shared" si="11"/>
        <v>0</v>
      </c>
      <c r="DZ36" s="258"/>
      <c r="EA36" s="258"/>
      <c r="EB36" s="258"/>
      <c r="EC36" s="258"/>
      <c r="ED36" s="258"/>
      <c r="EE36" s="258"/>
      <c r="EF36" s="258"/>
      <c r="EG36" s="258"/>
      <c r="EH36" s="258">
        <f t="shared" si="12"/>
        <v>0</v>
      </c>
      <c r="EI36" s="258"/>
      <c r="EJ36" s="258"/>
      <c r="EK36" s="258"/>
      <c r="EL36" s="258"/>
      <c r="EM36" s="258"/>
      <c r="EN36" s="258"/>
      <c r="EO36" s="258"/>
      <c r="EP36" s="258"/>
      <c r="EQ36" s="258">
        <f t="shared" si="13"/>
        <v>0</v>
      </c>
      <c r="ER36" s="258"/>
      <c r="ES36" s="258"/>
      <c r="ET36" s="258"/>
      <c r="EU36" s="258"/>
      <c r="EV36" s="258"/>
      <c r="EW36" s="258"/>
      <c r="EX36" s="258"/>
      <c r="EY36" s="258"/>
      <c r="EZ36" s="258">
        <f t="shared" si="14"/>
        <v>0</v>
      </c>
      <c r="FA36" s="258"/>
      <c r="FB36" s="258"/>
      <c r="FC36" s="258"/>
      <c r="FD36" s="258"/>
      <c r="FE36" s="258"/>
      <c r="FF36" s="258"/>
      <c r="FG36" s="258"/>
      <c r="FH36" s="258"/>
      <c r="FI36" s="258">
        <f t="shared" si="15"/>
        <v>0</v>
      </c>
      <c r="FJ36" s="258"/>
      <c r="FK36" s="258"/>
      <c r="FL36" s="258"/>
      <c r="FM36" s="258"/>
      <c r="FN36" s="258"/>
      <c r="FO36" s="258"/>
      <c r="FP36" s="258"/>
      <c r="FQ36" s="258"/>
      <c r="FR36" s="258">
        <f t="shared" si="16"/>
        <v>0</v>
      </c>
      <c r="FS36" s="258"/>
      <c r="FT36" s="258"/>
      <c r="FU36" s="258"/>
      <c r="FV36" s="258"/>
      <c r="FW36" s="258"/>
      <c r="FX36" s="258"/>
      <c r="FY36" s="258"/>
      <c r="FZ36" s="258"/>
      <c r="GA36" s="258">
        <f t="shared" si="17"/>
        <v>0</v>
      </c>
      <c r="GB36" s="258"/>
      <c r="GC36" s="258"/>
      <c r="GD36" s="258"/>
      <c r="GE36" s="258"/>
      <c r="GF36" s="258"/>
      <c r="GG36" s="258"/>
      <c r="GH36" s="258"/>
      <c r="GI36" s="258"/>
      <c r="GJ36" s="258">
        <f t="shared" si="18"/>
        <v>0</v>
      </c>
      <c r="GK36" s="258"/>
      <c r="GL36" s="258"/>
      <c r="GM36" s="258"/>
      <c r="GN36" s="258"/>
      <c r="GO36" s="258"/>
      <c r="GP36" s="258"/>
      <c r="GQ36" s="258"/>
      <c r="GR36" s="258"/>
      <c r="GS36" s="258">
        <f t="shared" si="19"/>
        <v>0</v>
      </c>
      <c r="GT36" s="258"/>
      <c r="GU36" s="258"/>
      <c r="GV36" s="258"/>
      <c r="GW36" s="258"/>
      <c r="GX36" s="258"/>
      <c r="GY36" s="258"/>
      <c r="GZ36" s="258"/>
      <c r="HA36" s="258"/>
      <c r="HB36" s="258">
        <f t="shared" si="20"/>
        <v>0</v>
      </c>
      <c r="HC36" s="258"/>
      <c r="HD36" s="258"/>
      <c r="HE36" s="258"/>
      <c r="HF36" s="258"/>
      <c r="HG36" s="258"/>
      <c r="HH36" s="258"/>
      <c r="HI36" s="258"/>
      <c r="HJ36" s="258"/>
      <c r="HK36" s="258">
        <f t="shared" si="21"/>
        <v>0</v>
      </c>
      <c r="HL36" s="258"/>
      <c r="HM36" s="258"/>
      <c r="HN36" s="258"/>
      <c r="HO36" s="258"/>
      <c r="HP36" s="258"/>
      <c r="HQ36" s="258"/>
      <c r="HR36" s="258"/>
      <c r="HS36" s="258"/>
      <c r="HT36" s="258">
        <f t="shared" si="22"/>
        <v>0</v>
      </c>
      <c r="HU36" s="258"/>
      <c r="HV36" s="258"/>
      <c r="HW36" s="258"/>
      <c r="HX36" s="258"/>
      <c r="HY36" s="258"/>
      <c r="HZ36" s="258"/>
      <c r="IA36" s="258"/>
      <c r="IB36" s="258"/>
      <c r="IC36" s="258">
        <f t="shared" si="23"/>
        <v>0</v>
      </c>
      <c r="ID36" s="258"/>
      <c r="IE36" s="258"/>
      <c r="IF36" s="258"/>
      <c r="IG36" s="258"/>
      <c r="IH36" s="258"/>
      <c r="II36" s="258"/>
      <c r="IJ36" s="258"/>
      <c r="IK36" s="258"/>
      <c r="IL36" s="258">
        <f t="shared" si="24"/>
        <v>0</v>
      </c>
      <c r="IM36" s="258"/>
      <c r="IN36" s="258"/>
      <c r="IO36" s="258"/>
      <c r="IP36" s="258"/>
      <c r="IQ36" s="258"/>
      <c r="IR36" s="258"/>
      <c r="IS36" s="258"/>
      <c r="IT36" s="258"/>
    </row>
    <row r="37" spans="1:254" x14ac:dyDescent="0.25">
      <c r="A37" s="256" t="str">
        <f>IF('Azioni progetto'!B36&lt;&gt;"",'Azioni progetto'!B36,"")</f>
        <v>-- Seleziona --</v>
      </c>
      <c r="B37" s="256" t="str">
        <f>IF('Azioni progetto'!C36&lt;&gt;"",'Azioni progetto'!C36,"")</f>
        <v/>
      </c>
      <c r="C37" s="256" t="str">
        <f>IF('Azioni progetto'!B36="Divulgazione_altre_aziende",VLOOKUP('Azioni progetto'!D36,MAzioni!$J$3:$K$23,2,FALSE),'Azioni progetto'!D36)</f>
        <v>-- Seleziona --</v>
      </c>
      <c r="D37" s="256" t="str">
        <f>IF('Azioni progetto'!E36&lt;&gt;"",'Azioni progetto'!E36,"")</f>
        <v/>
      </c>
      <c r="E37" s="256"/>
      <c r="F37" s="256" t="str">
        <f>IF('Azioni progetto'!B36="Divulgazione_altre_aziende",VLOOKUP('Azioni progetto'!F36,MAzioni!$J$3:$K$23,2,FALSE),'Azioni progetto'!F36)</f>
        <v>-- Seleziona --</v>
      </c>
      <c r="G37" s="256" t="str">
        <f>IF('Azioni progetto'!G36&lt;&gt;"",'Azioni progetto'!G36,"")</f>
        <v/>
      </c>
      <c r="H37" s="256"/>
      <c r="I37" s="256" t="str">
        <f>IF('Azioni progetto'!B36="Divulgazione_altre_aziende",VLOOKUP('Azioni progetto'!H36,MAzioni!$J$3:$K$23,2,FALSE),'Azioni progetto'!H36)</f>
        <v>-- Seleziona --</v>
      </c>
      <c r="J37" s="256" t="str">
        <f>IF('Azioni progetto'!J36&lt;&gt;"",'Azioni progetto'!J36,"")</f>
        <v/>
      </c>
      <c r="K37" s="256"/>
      <c r="L37" s="251" t="s">
        <v>462</v>
      </c>
      <c r="M37" s="256" t="str">
        <f>IF('Azioni progetto'!I36&lt;&gt;"",'Azioni progetto'!I36,"")</f>
        <v/>
      </c>
      <c r="N37" s="256"/>
      <c r="O37" s="251" t="s">
        <v>462</v>
      </c>
      <c r="P37" s="256"/>
      <c r="Q37" s="256"/>
      <c r="R37" s="251" t="s">
        <v>462</v>
      </c>
      <c r="S37" s="251"/>
      <c r="T37" s="394"/>
      <c r="U37" s="251" t="s">
        <v>462</v>
      </c>
      <c r="V37" s="251"/>
      <c r="W37" s="394"/>
      <c r="X37" s="251" t="s">
        <v>462</v>
      </c>
      <c r="Y37" s="251"/>
      <c r="Z37" s="394"/>
      <c r="AA37" s="251" t="s">
        <v>462</v>
      </c>
      <c r="AB37" s="251"/>
      <c r="AC37" s="394"/>
      <c r="AD37" s="251" t="s">
        <v>462</v>
      </c>
      <c r="AE37" s="251"/>
      <c r="AF37" s="394"/>
      <c r="AG37" s="252" t="str">
        <f>IF('Azioni progetto'!K36&lt;&gt;"",'Azioni progetto'!K36,"")</f>
        <v/>
      </c>
      <c r="AH37" s="252" t="str">
        <f>IF('Azioni progetto'!L36&lt;&gt;"",'Azioni progetto'!L36,"")</f>
        <v/>
      </c>
      <c r="AI37" s="22">
        <f t="shared" si="1"/>
        <v>0</v>
      </c>
      <c r="AJ37" s="257" t="str">
        <f>IF('Azioni progetto'!P36&lt;&gt;"",'Azioni progetto'!P36,"")</f>
        <v>--Seleziona--</v>
      </c>
      <c r="AK37" s="257" t="str">
        <f>IF('Azioni progetto'!Q36&lt;&gt;"",'Azioni progetto'!Q36,"")</f>
        <v>--Seleziona--</v>
      </c>
      <c r="AL37" s="257" t="str">
        <f>IF('Azioni progetto'!R36&lt;&gt;"",'Azioni progetto'!R36,"")</f>
        <v>--Seleziona--</v>
      </c>
      <c r="AM37" s="61" t="s">
        <v>641</v>
      </c>
      <c r="AN37" s="61" t="s">
        <v>641</v>
      </c>
      <c r="AO37" s="61" t="s">
        <v>641</v>
      </c>
      <c r="AP37" s="61" t="s">
        <v>641</v>
      </c>
      <c r="AQ37" s="61" t="s">
        <v>641</v>
      </c>
      <c r="AR37" s="61" t="s">
        <v>641</v>
      </c>
      <c r="AS37" s="61" t="s">
        <v>641</v>
      </c>
      <c r="AT37" s="61" t="s">
        <v>641</v>
      </c>
      <c r="AU37" s="61" t="s">
        <v>641</v>
      </c>
      <c r="AV37" s="61" t="s">
        <v>641</v>
      </c>
      <c r="AW37" s="61" t="s">
        <v>641</v>
      </c>
      <c r="AX37" s="61" t="s">
        <v>641</v>
      </c>
      <c r="AY37" s="61" t="s">
        <v>641</v>
      </c>
      <c r="AZ37" s="61" t="s">
        <v>641</v>
      </c>
      <c r="BA37" s="61" t="s">
        <v>641</v>
      </c>
      <c r="BB37" s="61" t="s">
        <v>641</v>
      </c>
      <c r="BC37" s="61" t="s">
        <v>641</v>
      </c>
      <c r="BD37" s="61" t="s">
        <v>641</v>
      </c>
      <c r="BE37" s="258">
        <f t="shared" si="2"/>
        <v>0</v>
      </c>
      <c r="BF37" s="258">
        <f t="shared" si="3"/>
        <v>0</v>
      </c>
      <c r="BG37" s="258">
        <f t="shared" si="3"/>
        <v>0</v>
      </c>
      <c r="BH37" s="258">
        <f t="shared" si="3"/>
        <v>0</v>
      </c>
      <c r="BI37" s="258">
        <f t="shared" si="3"/>
        <v>0</v>
      </c>
      <c r="BJ37" s="258">
        <f t="shared" si="3"/>
        <v>0</v>
      </c>
      <c r="BK37" s="258">
        <f t="shared" si="3"/>
        <v>0</v>
      </c>
      <c r="BL37" s="258">
        <f t="shared" si="3"/>
        <v>0</v>
      </c>
      <c r="BM37" s="258">
        <f t="shared" si="3"/>
        <v>0</v>
      </c>
      <c r="BN37" s="258">
        <f t="shared" si="4"/>
        <v>0</v>
      </c>
      <c r="BO37" s="258"/>
      <c r="BP37" s="258"/>
      <c r="BQ37" s="258"/>
      <c r="BR37" s="258"/>
      <c r="BS37" s="258"/>
      <c r="BT37" s="258"/>
      <c r="BU37" s="258"/>
      <c r="BV37" s="258"/>
      <c r="BW37" s="258">
        <f t="shared" si="5"/>
        <v>0</v>
      </c>
      <c r="BX37" s="258"/>
      <c r="BY37" s="258"/>
      <c r="BZ37" s="258"/>
      <c r="CA37" s="258"/>
      <c r="CB37" s="258"/>
      <c r="CC37" s="258"/>
      <c r="CD37" s="258"/>
      <c r="CE37" s="258"/>
      <c r="CF37" s="258">
        <f t="shared" si="6"/>
        <v>0</v>
      </c>
      <c r="CG37" s="258"/>
      <c r="CH37" s="258"/>
      <c r="CI37" s="258"/>
      <c r="CJ37" s="258"/>
      <c r="CK37" s="258"/>
      <c r="CL37" s="258"/>
      <c r="CM37" s="258"/>
      <c r="CN37" s="258"/>
      <c r="CO37" s="258">
        <f t="shared" si="7"/>
        <v>0</v>
      </c>
      <c r="CP37" s="258"/>
      <c r="CQ37" s="258"/>
      <c r="CR37" s="258"/>
      <c r="CS37" s="258"/>
      <c r="CT37" s="258"/>
      <c r="CU37" s="258"/>
      <c r="CV37" s="258"/>
      <c r="CW37" s="258"/>
      <c r="CX37" s="258">
        <f t="shared" si="8"/>
        <v>0</v>
      </c>
      <c r="CY37" s="258"/>
      <c r="CZ37" s="258"/>
      <c r="DA37" s="258"/>
      <c r="DB37" s="258"/>
      <c r="DC37" s="258"/>
      <c r="DD37" s="258"/>
      <c r="DE37" s="258"/>
      <c r="DF37" s="258"/>
      <c r="DG37" s="258">
        <f t="shared" si="9"/>
        <v>0</v>
      </c>
      <c r="DH37" s="258"/>
      <c r="DI37" s="258"/>
      <c r="DJ37" s="258"/>
      <c r="DK37" s="258"/>
      <c r="DL37" s="258"/>
      <c r="DM37" s="258"/>
      <c r="DN37" s="258"/>
      <c r="DO37" s="258"/>
      <c r="DP37" s="258">
        <f t="shared" si="10"/>
        <v>0</v>
      </c>
      <c r="DQ37" s="258"/>
      <c r="DR37" s="258"/>
      <c r="DS37" s="258"/>
      <c r="DT37" s="258"/>
      <c r="DU37" s="258"/>
      <c r="DV37" s="258"/>
      <c r="DW37" s="258"/>
      <c r="DX37" s="258"/>
      <c r="DY37" s="258">
        <f t="shared" si="11"/>
        <v>0</v>
      </c>
      <c r="DZ37" s="258"/>
      <c r="EA37" s="258"/>
      <c r="EB37" s="258"/>
      <c r="EC37" s="258"/>
      <c r="ED37" s="258"/>
      <c r="EE37" s="258"/>
      <c r="EF37" s="258"/>
      <c r="EG37" s="258"/>
      <c r="EH37" s="258">
        <f t="shared" si="12"/>
        <v>0</v>
      </c>
      <c r="EI37" s="258"/>
      <c r="EJ37" s="258"/>
      <c r="EK37" s="258"/>
      <c r="EL37" s="258"/>
      <c r="EM37" s="258"/>
      <c r="EN37" s="258"/>
      <c r="EO37" s="258"/>
      <c r="EP37" s="258"/>
      <c r="EQ37" s="258">
        <f t="shared" si="13"/>
        <v>0</v>
      </c>
      <c r="ER37" s="258"/>
      <c r="ES37" s="258"/>
      <c r="ET37" s="258"/>
      <c r="EU37" s="258"/>
      <c r="EV37" s="258"/>
      <c r="EW37" s="258"/>
      <c r="EX37" s="258"/>
      <c r="EY37" s="258"/>
      <c r="EZ37" s="258">
        <f t="shared" si="14"/>
        <v>0</v>
      </c>
      <c r="FA37" s="258"/>
      <c r="FB37" s="258"/>
      <c r="FC37" s="258"/>
      <c r="FD37" s="258"/>
      <c r="FE37" s="258"/>
      <c r="FF37" s="258"/>
      <c r="FG37" s="258"/>
      <c r="FH37" s="258"/>
      <c r="FI37" s="258">
        <f t="shared" si="15"/>
        <v>0</v>
      </c>
      <c r="FJ37" s="258"/>
      <c r="FK37" s="258"/>
      <c r="FL37" s="258"/>
      <c r="FM37" s="258"/>
      <c r="FN37" s="258"/>
      <c r="FO37" s="258"/>
      <c r="FP37" s="258"/>
      <c r="FQ37" s="258"/>
      <c r="FR37" s="258">
        <f t="shared" si="16"/>
        <v>0</v>
      </c>
      <c r="FS37" s="258"/>
      <c r="FT37" s="258"/>
      <c r="FU37" s="258"/>
      <c r="FV37" s="258"/>
      <c r="FW37" s="258"/>
      <c r="FX37" s="258"/>
      <c r="FY37" s="258"/>
      <c r="FZ37" s="258"/>
      <c r="GA37" s="258">
        <f t="shared" si="17"/>
        <v>0</v>
      </c>
      <c r="GB37" s="258"/>
      <c r="GC37" s="258"/>
      <c r="GD37" s="258"/>
      <c r="GE37" s="258"/>
      <c r="GF37" s="258"/>
      <c r="GG37" s="258"/>
      <c r="GH37" s="258"/>
      <c r="GI37" s="258"/>
      <c r="GJ37" s="258">
        <f t="shared" si="18"/>
        <v>0</v>
      </c>
      <c r="GK37" s="258"/>
      <c r="GL37" s="258"/>
      <c r="GM37" s="258"/>
      <c r="GN37" s="258"/>
      <c r="GO37" s="258"/>
      <c r="GP37" s="258"/>
      <c r="GQ37" s="258"/>
      <c r="GR37" s="258"/>
      <c r="GS37" s="258">
        <f t="shared" si="19"/>
        <v>0</v>
      </c>
      <c r="GT37" s="258"/>
      <c r="GU37" s="258"/>
      <c r="GV37" s="258"/>
      <c r="GW37" s="258"/>
      <c r="GX37" s="258"/>
      <c r="GY37" s="258"/>
      <c r="GZ37" s="258"/>
      <c r="HA37" s="258"/>
      <c r="HB37" s="258">
        <f t="shared" si="20"/>
        <v>0</v>
      </c>
      <c r="HC37" s="258"/>
      <c r="HD37" s="258"/>
      <c r="HE37" s="258"/>
      <c r="HF37" s="258"/>
      <c r="HG37" s="258"/>
      <c r="HH37" s="258"/>
      <c r="HI37" s="258"/>
      <c r="HJ37" s="258"/>
      <c r="HK37" s="258">
        <f t="shared" si="21"/>
        <v>0</v>
      </c>
      <c r="HL37" s="258"/>
      <c r="HM37" s="258"/>
      <c r="HN37" s="258"/>
      <c r="HO37" s="258"/>
      <c r="HP37" s="258"/>
      <c r="HQ37" s="258"/>
      <c r="HR37" s="258"/>
      <c r="HS37" s="258"/>
      <c r="HT37" s="258">
        <f t="shared" si="22"/>
        <v>0</v>
      </c>
      <c r="HU37" s="258"/>
      <c r="HV37" s="258"/>
      <c r="HW37" s="258"/>
      <c r="HX37" s="258"/>
      <c r="HY37" s="258"/>
      <c r="HZ37" s="258"/>
      <c r="IA37" s="258"/>
      <c r="IB37" s="258"/>
      <c r="IC37" s="258">
        <f t="shared" si="23"/>
        <v>0</v>
      </c>
      <c r="ID37" s="258"/>
      <c r="IE37" s="258"/>
      <c r="IF37" s="258"/>
      <c r="IG37" s="258"/>
      <c r="IH37" s="258"/>
      <c r="II37" s="258"/>
      <c r="IJ37" s="258"/>
      <c r="IK37" s="258"/>
      <c r="IL37" s="258">
        <f t="shared" si="24"/>
        <v>0</v>
      </c>
      <c r="IM37" s="258"/>
      <c r="IN37" s="258"/>
      <c r="IO37" s="258"/>
      <c r="IP37" s="258"/>
      <c r="IQ37" s="258"/>
      <c r="IR37" s="258"/>
      <c r="IS37" s="258"/>
      <c r="IT37" s="258"/>
    </row>
    <row r="38" spans="1:254" x14ac:dyDescent="0.25">
      <c r="A38" s="256" t="str">
        <f>IF('Azioni progetto'!B37&lt;&gt;"",'Azioni progetto'!B37,"")</f>
        <v>-- Seleziona --</v>
      </c>
      <c r="B38" s="256" t="str">
        <f>IF('Azioni progetto'!C37&lt;&gt;"",'Azioni progetto'!C37,"")</f>
        <v/>
      </c>
      <c r="C38" s="256" t="str">
        <f>IF('Azioni progetto'!B37="Divulgazione_altre_aziende",VLOOKUP('Azioni progetto'!D37,MAzioni!$J$3:$K$23,2,FALSE),'Azioni progetto'!D37)</f>
        <v>-- Seleziona --</v>
      </c>
      <c r="D38" s="256" t="str">
        <f>IF('Azioni progetto'!E37&lt;&gt;"",'Azioni progetto'!E37,"")</f>
        <v/>
      </c>
      <c r="E38" s="256"/>
      <c r="F38" s="256" t="str">
        <f>IF('Azioni progetto'!B37="Divulgazione_altre_aziende",VLOOKUP('Azioni progetto'!F37,MAzioni!$J$3:$K$23,2,FALSE),'Azioni progetto'!F37)</f>
        <v>-- Seleziona --</v>
      </c>
      <c r="G38" s="256" t="str">
        <f>IF('Azioni progetto'!G37&lt;&gt;"",'Azioni progetto'!G37,"")</f>
        <v/>
      </c>
      <c r="H38" s="256"/>
      <c r="I38" s="256" t="str">
        <f>IF('Azioni progetto'!B37="Divulgazione_altre_aziende",VLOOKUP('Azioni progetto'!H37,MAzioni!$J$3:$K$23,2,FALSE),'Azioni progetto'!H37)</f>
        <v>-- Seleziona --</v>
      </c>
      <c r="J38" s="256" t="str">
        <f>IF('Azioni progetto'!J37&lt;&gt;"",'Azioni progetto'!J37,"")</f>
        <v/>
      </c>
      <c r="K38" s="256"/>
      <c r="L38" s="251" t="s">
        <v>462</v>
      </c>
      <c r="M38" s="256" t="str">
        <f>IF('Azioni progetto'!I37&lt;&gt;"",'Azioni progetto'!I37,"")</f>
        <v/>
      </c>
      <c r="N38" s="256"/>
      <c r="O38" s="251" t="s">
        <v>462</v>
      </c>
      <c r="P38" s="256"/>
      <c r="Q38" s="256"/>
      <c r="R38" s="251" t="s">
        <v>462</v>
      </c>
      <c r="S38" s="251"/>
      <c r="T38" s="394"/>
      <c r="U38" s="251" t="s">
        <v>462</v>
      </c>
      <c r="V38" s="251"/>
      <c r="W38" s="394"/>
      <c r="X38" s="251" t="s">
        <v>462</v>
      </c>
      <c r="Y38" s="251"/>
      <c r="Z38" s="394"/>
      <c r="AA38" s="251" t="s">
        <v>462</v>
      </c>
      <c r="AB38" s="251"/>
      <c r="AC38" s="394"/>
      <c r="AD38" s="251" t="s">
        <v>462</v>
      </c>
      <c r="AE38" s="251"/>
      <c r="AF38" s="394"/>
      <c r="AG38" s="252" t="str">
        <f>IF('Azioni progetto'!K37&lt;&gt;"",'Azioni progetto'!K37,"")</f>
        <v/>
      </c>
      <c r="AH38" s="252" t="str">
        <f>IF('Azioni progetto'!L37&lt;&gt;"",'Azioni progetto'!L37,"")</f>
        <v/>
      </c>
      <c r="AI38" s="22">
        <f t="shared" si="1"/>
        <v>0</v>
      </c>
      <c r="AJ38" s="257" t="str">
        <f>IF('Azioni progetto'!P37&lt;&gt;"",'Azioni progetto'!P37,"")</f>
        <v>--Seleziona--</v>
      </c>
      <c r="AK38" s="257" t="str">
        <f>IF('Azioni progetto'!Q37&lt;&gt;"",'Azioni progetto'!Q37,"")</f>
        <v>--Seleziona--</v>
      </c>
      <c r="AL38" s="257" t="str">
        <f>IF('Azioni progetto'!R37&lt;&gt;"",'Azioni progetto'!R37,"")</f>
        <v>--Seleziona--</v>
      </c>
      <c r="AM38" s="61" t="s">
        <v>641</v>
      </c>
      <c r="AN38" s="61" t="s">
        <v>641</v>
      </c>
      <c r="AO38" s="61" t="s">
        <v>641</v>
      </c>
      <c r="AP38" s="61" t="s">
        <v>641</v>
      </c>
      <c r="AQ38" s="61" t="s">
        <v>641</v>
      </c>
      <c r="AR38" s="61" t="s">
        <v>641</v>
      </c>
      <c r="AS38" s="61" t="s">
        <v>641</v>
      </c>
      <c r="AT38" s="61" t="s">
        <v>641</v>
      </c>
      <c r="AU38" s="61" t="s">
        <v>641</v>
      </c>
      <c r="AV38" s="61" t="s">
        <v>641</v>
      </c>
      <c r="AW38" s="61" t="s">
        <v>641</v>
      </c>
      <c r="AX38" s="61" t="s">
        <v>641</v>
      </c>
      <c r="AY38" s="61" t="s">
        <v>641</v>
      </c>
      <c r="AZ38" s="61" t="s">
        <v>641</v>
      </c>
      <c r="BA38" s="61" t="s">
        <v>641</v>
      </c>
      <c r="BB38" s="61" t="s">
        <v>641</v>
      </c>
      <c r="BC38" s="61" t="s">
        <v>641</v>
      </c>
      <c r="BD38" s="61" t="s">
        <v>641</v>
      </c>
      <c r="BE38" s="258">
        <f t="shared" si="2"/>
        <v>0</v>
      </c>
      <c r="BF38" s="258">
        <f t="shared" si="3"/>
        <v>0</v>
      </c>
      <c r="BG38" s="258">
        <f t="shared" si="3"/>
        <v>0</v>
      </c>
      <c r="BH38" s="258">
        <f t="shared" si="3"/>
        <v>0</v>
      </c>
      <c r="BI38" s="258">
        <f t="shared" si="3"/>
        <v>0</v>
      </c>
      <c r="BJ38" s="258">
        <f t="shared" si="3"/>
        <v>0</v>
      </c>
      <c r="BK38" s="258">
        <f t="shared" si="3"/>
        <v>0</v>
      </c>
      <c r="BL38" s="258">
        <f t="shared" si="3"/>
        <v>0</v>
      </c>
      <c r="BM38" s="258">
        <f t="shared" si="3"/>
        <v>0</v>
      </c>
      <c r="BN38" s="258">
        <f t="shared" si="4"/>
        <v>0</v>
      </c>
      <c r="BO38" s="258"/>
      <c r="BP38" s="258"/>
      <c r="BQ38" s="258"/>
      <c r="BR38" s="258"/>
      <c r="BS38" s="258"/>
      <c r="BT38" s="258"/>
      <c r="BU38" s="258"/>
      <c r="BV38" s="258"/>
      <c r="BW38" s="258">
        <f t="shared" si="5"/>
        <v>0</v>
      </c>
      <c r="BX38" s="258"/>
      <c r="BY38" s="258"/>
      <c r="BZ38" s="258"/>
      <c r="CA38" s="258"/>
      <c r="CB38" s="258"/>
      <c r="CC38" s="258"/>
      <c r="CD38" s="258"/>
      <c r="CE38" s="258"/>
      <c r="CF38" s="258">
        <f t="shared" si="6"/>
        <v>0</v>
      </c>
      <c r="CG38" s="258"/>
      <c r="CH38" s="258"/>
      <c r="CI38" s="258"/>
      <c r="CJ38" s="258"/>
      <c r="CK38" s="258"/>
      <c r="CL38" s="258"/>
      <c r="CM38" s="258"/>
      <c r="CN38" s="258"/>
      <c r="CO38" s="258">
        <f t="shared" si="7"/>
        <v>0</v>
      </c>
      <c r="CP38" s="258"/>
      <c r="CQ38" s="258"/>
      <c r="CR38" s="258"/>
      <c r="CS38" s="258"/>
      <c r="CT38" s="258"/>
      <c r="CU38" s="258"/>
      <c r="CV38" s="258"/>
      <c r="CW38" s="258"/>
      <c r="CX38" s="258">
        <f t="shared" si="8"/>
        <v>0</v>
      </c>
      <c r="CY38" s="258"/>
      <c r="CZ38" s="258"/>
      <c r="DA38" s="258"/>
      <c r="DB38" s="258"/>
      <c r="DC38" s="258"/>
      <c r="DD38" s="258"/>
      <c r="DE38" s="258"/>
      <c r="DF38" s="258"/>
      <c r="DG38" s="258">
        <f t="shared" si="9"/>
        <v>0</v>
      </c>
      <c r="DH38" s="258"/>
      <c r="DI38" s="258"/>
      <c r="DJ38" s="258"/>
      <c r="DK38" s="258"/>
      <c r="DL38" s="258"/>
      <c r="DM38" s="258"/>
      <c r="DN38" s="258"/>
      <c r="DO38" s="258"/>
      <c r="DP38" s="258">
        <f t="shared" si="10"/>
        <v>0</v>
      </c>
      <c r="DQ38" s="258"/>
      <c r="DR38" s="258"/>
      <c r="DS38" s="258"/>
      <c r="DT38" s="258"/>
      <c r="DU38" s="258"/>
      <c r="DV38" s="258"/>
      <c r="DW38" s="258"/>
      <c r="DX38" s="258"/>
      <c r="DY38" s="258">
        <f t="shared" si="11"/>
        <v>0</v>
      </c>
      <c r="DZ38" s="258"/>
      <c r="EA38" s="258"/>
      <c r="EB38" s="258"/>
      <c r="EC38" s="258"/>
      <c r="ED38" s="258"/>
      <c r="EE38" s="258"/>
      <c r="EF38" s="258"/>
      <c r="EG38" s="258"/>
      <c r="EH38" s="258">
        <f t="shared" si="12"/>
        <v>0</v>
      </c>
      <c r="EI38" s="258"/>
      <c r="EJ38" s="258"/>
      <c r="EK38" s="258"/>
      <c r="EL38" s="258"/>
      <c r="EM38" s="258"/>
      <c r="EN38" s="258"/>
      <c r="EO38" s="258"/>
      <c r="EP38" s="258"/>
      <c r="EQ38" s="258">
        <f t="shared" si="13"/>
        <v>0</v>
      </c>
      <c r="ER38" s="258"/>
      <c r="ES38" s="258"/>
      <c r="ET38" s="258"/>
      <c r="EU38" s="258"/>
      <c r="EV38" s="258"/>
      <c r="EW38" s="258"/>
      <c r="EX38" s="258"/>
      <c r="EY38" s="258"/>
      <c r="EZ38" s="258">
        <f t="shared" si="14"/>
        <v>0</v>
      </c>
      <c r="FA38" s="258"/>
      <c r="FB38" s="258"/>
      <c r="FC38" s="258"/>
      <c r="FD38" s="258"/>
      <c r="FE38" s="258"/>
      <c r="FF38" s="258"/>
      <c r="FG38" s="258"/>
      <c r="FH38" s="258"/>
      <c r="FI38" s="258">
        <f t="shared" si="15"/>
        <v>0</v>
      </c>
      <c r="FJ38" s="258"/>
      <c r="FK38" s="258"/>
      <c r="FL38" s="258"/>
      <c r="FM38" s="258"/>
      <c r="FN38" s="258"/>
      <c r="FO38" s="258"/>
      <c r="FP38" s="258"/>
      <c r="FQ38" s="258"/>
      <c r="FR38" s="258">
        <f t="shared" si="16"/>
        <v>0</v>
      </c>
      <c r="FS38" s="258"/>
      <c r="FT38" s="258"/>
      <c r="FU38" s="258"/>
      <c r="FV38" s="258"/>
      <c r="FW38" s="258"/>
      <c r="FX38" s="258"/>
      <c r="FY38" s="258"/>
      <c r="FZ38" s="258"/>
      <c r="GA38" s="258">
        <f t="shared" si="17"/>
        <v>0</v>
      </c>
      <c r="GB38" s="258"/>
      <c r="GC38" s="258"/>
      <c r="GD38" s="258"/>
      <c r="GE38" s="258"/>
      <c r="GF38" s="258"/>
      <c r="GG38" s="258"/>
      <c r="GH38" s="258"/>
      <c r="GI38" s="258"/>
      <c r="GJ38" s="258">
        <f t="shared" si="18"/>
        <v>0</v>
      </c>
      <c r="GK38" s="258"/>
      <c r="GL38" s="258"/>
      <c r="GM38" s="258"/>
      <c r="GN38" s="258"/>
      <c r="GO38" s="258"/>
      <c r="GP38" s="258"/>
      <c r="GQ38" s="258"/>
      <c r="GR38" s="258"/>
      <c r="GS38" s="258">
        <f t="shared" si="19"/>
        <v>0</v>
      </c>
      <c r="GT38" s="258"/>
      <c r="GU38" s="258"/>
      <c r="GV38" s="258"/>
      <c r="GW38" s="258"/>
      <c r="GX38" s="258"/>
      <c r="GY38" s="258"/>
      <c r="GZ38" s="258"/>
      <c r="HA38" s="258"/>
      <c r="HB38" s="258">
        <f t="shared" si="20"/>
        <v>0</v>
      </c>
      <c r="HC38" s="258"/>
      <c r="HD38" s="258"/>
      <c r="HE38" s="258"/>
      <c r="HF38" s="258"/>
      <c r="HG38" s="258"/>
      <c r="HH38" s="258"/>
      <c r="HI38" s="258"/>
      <c r="HJ38" s="258"/>
      <c r="HK38" s="258">
        <f t="shared" si="21"/>
        <v>0</v>
      </c>
      <c r="HL38" s="258"/>
      <c r="HM38" s="258"/>
      <c r="HN38" s="258"/>
      <c r="HO38" s="258"/>
      <c r="HP38" s="258"/>
      <c r="HQ38" s="258"/>
      <c r="HR38" s="258"/>
      <c r="HS38" s="258"/>
      <c r="HT38" s="258">
        <f t="shared" si="22"/>
        <v>0</v>
      </c>
      <c r="HU38" s="258"/>
      <c r="HV38" s="258"/>
      <c r="HW38" s="258"/>
      <c r="HX38" s="258"/>
      <c r="HY38" s="258"/>
      <c r="HZ38" s="258"/>
      <c r="IA38" s="258"/>
      <c r="IB38" s="258"/>
      <c r="IC38" s="258">
        <f t="shared" si="23"/>
        <v>0</v>
      </c>
      <c r="ID38" s="258"/>
      <c r="IE38" s="258"/>
      <c r="IF38" s="258"/>
      <c r="IG38" s="258"/>
      <c r="IH38" s="258"/>
      <c r="II38" s="258"/>
      <c r="IJ38" s="258"/>
      <c r="IK38" s="258"/>
      <c r="IL38" s="258">
        <f t="shared" si="24"/>
        <v>0</v>
      </c>
      <c r="IM38" s="258"/>
      <c r="IN38" s="258"/>
      <c r="IO38" s="258"/>
      <c r="IP38" s="258"/>
      <c r="IQ38" s="258"/>
      <c r="IR38" s="258"/>
      <c r="IS38" s="258"/>
      <c r="IT38" s="258"/>
    </row>
    <row r="39" spans="1:254" x14ac:dyDescent="0.25">
      <c r="A39" s="256" t="str">
        <f>IF('Azioni progetto'!B38&lt;&gt;"",'Azioni progetto'!B38,"")</f>
        <v>-- Seleziona --</v>
      </c>
      <c r="B39" s="256" t="str">
        <f>IF('Azioni progetto'!C38&lt;&gt;"",'Azioni progetto'!C38,"")</f>
        <v/>
      </c>
      <c r="C39" s="256" t="str">
        <f>IF('Azioni progetto'!B38="Divulgazione_altre_aziende",VLOOKUP('Azioni progetto'!D38,MAzioni!$J$3:$K$23,2,FALSE),'Azioni progetto'!D38)</f>
        <v>-- Seleziona --</v>
      </c>
      <c r="D39" s="256" t="str">
        <f>IF('Azioni progetto'!E38&lt;&gt;"",'Azioni progetto'!E38,"")</f>
        <v/>
      </c>
      <c r="E39" s="256"/>
      <c r="F39" s="256" t="str">
        <f>IF('Azioni progetto'!B38="Divulgazione_altre_aziende",VLOOKUP('Azioni progetto'!F38,MAzioni!$J$3:$K$23,2,FALSE),'Azioni progetto'!F38)</f>
        <v>-- Seleziona --</v>
      </c>
      <c r="G39" s="256" t="str">
        <f>IF('Azioni progetto'!G38&lt;&gt;"",'Azioni progetto'!G38,"")</f>
        <v/>
      </c>
      <c r="H39" s="256"/>
      <c r="I39" s="256" t="str">
        <f>IF('Azioni progetto'!B38="Divulgazione_altre_aziende",VLOOKUP('Azioni progetto'!H38,MAzioni!$J$3:$K$23,2,FALSE),'Azioni progetto'!H38)</f>
        <v>-- Seleziona --</v>
      </c>
      <c r="J39" s="256" t="str">
        <f>IF('Azioni progetto'!J38&lt;&gt;"",'Azioni progetto'!J38,"")</f>
        <v/>
      </c>
      <c r="K39" s="256"/>
      <c r="L39" s="251" t="s">
        <v>462</v>
      </c>
      <c r="M39" s="256" t="str">
        <f>IF('Azioni progetto'!I38&lt;&gt;"",'Azioni progetto'!I38,"")</f>
        <v/>
      </c>
      <c r="N39" s="256"/>
      <c r="O39" s="251" t="s">
        <v>462</v>
      </c>
      <c r="P39" s="256"/>
      <c r="Q39" s="256"/>
      <c r="R39" s="251" t="s">
        <v>462</v>
      </c>
      <c r="S39" s="251"/>
      <c r="T39" s="394"/>
      <c r="U39" s="251" t="s">
        <v>462</v>
      </c>
      <c r="V39" s="251"/>
      <c r="W39" s="394"/>
      <c r="X39" s="251" t="s">
        <v>462</v>
      </c>
      <c r="Y39" s="251"/>
      <c r="Z39" s="394"/>
      <c r="AA39" s="251" t="s">
        <v>462</v>
      </c>
      <c r="AB39" s="251"/>
      <c r="AC39" s="394"/>
      <c r="AD39" s="251" t="s">
        <v>462</v>
      </c>
      <c r="AE39" s="251"/>
      <c r="AF39" s="394"/>
      <c r="AG39" s="252" t="str">
        <f>IF('Azioni progetto'!K38&lt;&gt;"",'Azioni progetto'!K38,"")</f>
        <v/>
      </c>
      <c r="AH39" s="252" t="str">
        <f>IF('Azioni progetto'!L38&lt;&gt;"",'Azioni progetto'!L38,"")</f>
        <v/>
      </c>
      <c r="AI39" s="22">
        <f t="shared" si="1"/>
        <v>0</v>
      </c>
      <c r="AJ39" s="257" t="str">
        <f>IF('Azioni progetto'!P38&lt;&gt;"",'Azioni progetto'!P38,"")</f>
        <v>--Seleziona--</v>
      </c>
      <c r="AK39" s="257" t="str">
        <f>IF('Azioni progetto'!Q38&lt;&gt;"",'Azioni progetto'!Q38,"")</f>
        <v>--Seleziona--</v>
      </c>
      <c r="AL39" s="257" t="str">
        <f>IF('Azioni progetto'!R38&lt;&gt;"",'Azioni progetto'!R38,"")</f>
        <v>--Seleziona--</v>
      </c>
      <c r="AM39" s="61" t="s">
        <v>641</v>
      </c>
      <c r="AN39" s="61" t="s">
        <v>641</v>
      </c>
      <c r="AO39" s="61" t="s">
        <v>641</v>
      </c>
      <c r="AP39" s="61" t="s">
        <v>641</v>
      </c>
      <c r="AQ39" s="61" t="s">
        <v>641</v>
      </c>
      <c r="AR39" s="61" t="s">
        <v>641</v>
      </c>
      <c r="AS39" s="61" t="s">
        <v>641</v>
      </c>
      <c r="AT39" s="61" t="s">
        <v>641</v>
      </c>
      <c r="AU39" s="61" t="s">
        <v>641</v>
      </c>
      <c r="AV39" s="61" t="s">
        <v>641</v>
      </c>
      <c r="AW39" s="61" t="s">
        <v>641</v>
      </c>
      <c r="AX39" s="61" t="s">
        <v>641</v>
      </c>
      <c r="AY39" s="61" t="s">
        <v>641</v>
      </c>
      <c r="AZ39" s="61" t="s">
        <v>641</v>
      </c>
      <c r="BA39" s="61" t="s">
        <v>641</v>
      </c>
      <c r="BB39" s="61" t="s">
        <v>641</v>
      </c>
      <c r="BC39" s="61" t="s">
        <v>641</v>
      </c>
      <c r="BD39" s="61" t="s">
        <v>641</v>
      </c>
      <c r="BE39" s="258">
        <f t="shared" si="2"/>
        <v>0</v>
      </c>
      <c r="BF39" s="258">
        <f t="shared" si="3"/>
        <v>0</v>
      </c>
      <c r="BG39" s="258">
        <f t="shared" si="3"/>
        <v>0</v>
      </c>
      <c r="BH39" s="258">
        <f t="shared" si="3"/>
        <v>0</v>
      </c>
      <c r="BI39" s="258">
        <f t="shared" si="3"/>
        <v>0</v>
      </c>
      <c r="BJ39" s="258">
        <f t="shared" si="3"/>
        <v>0</v>
      </c>
      <c r="BK39" s="258">
        <f t="shared" si="3"/>
        <v>0</v>
      </c>
      <c r="BL39" s="258">
        <f t="shared" si="3"/>
        <v>0</v>
      </c>
      <c r="BM39" s="258">
        <f t="shared" si="3"/>
        <v>0</v>
      </c>
      <c r="BN39" s="258">
        <f t="shared" si="4"/>
        <v>0</v>
      </c>
      <c r="BO39" s="258"/>
      <c r="BP39" s="258"/>
      <c r="BQ39" s="258"/>
      <c r="BR39" s="258"/>
      <c r="BS39" s="258"/>
      <c r="BT39" s="258"/>
      <c r="BU39" s="258"/>
      <c r="BV39" s="258"/>
      <c r="BW39" s="258">
        <f t="shared" si="5"/>
        <v>0</v>
      </c>
      <c r="BX39" s="258"/>
      <c r="BY39" s="258"/>
      <c r="BZ39" s="258"/>
      <c r="CA39" s="258"/>
      <c r="CB39" s="258"/>
      <c r="CC39" s="258"/>
      <c r="CD39" s="258"/>
      <c r="CE39" s="258"/>
      <c r="CF39" s="258">
        <f t="shared" si="6"/>
        <v>0</v>
      </c>
      <c r="CG39" s="258"/>
      <c r="CH39" s="258"/>
      <c r="CI39" s="258"/>
      <c r="CJ39" s="258"/>
      <c r="CK39" s="258"/>
      <c r="CL39" s="258"/>
      <c r="CM39" s="258"/>
      <c r="CN39" s="258"/>
      <c r="CO39" s="258">
        <f t="shared" si="7"/>
        <v>0</v>
      </c>
      <c r="CP39" s="258"/>
      <c r="CQ39" s="258"/>
      <c r="CR39" s="258"/>
      <c r="CS39" s="258"/>
      <c r="CT39" s="258"/>
      <c r="CU39" s="258"/>
      <c r="CV39" s="258"/>
      <c r="CW39" s="258"/>
      <c r="CX39" s="258">
        <f t="shared" si="8"/>
        <v>0</v>
      </c>
      <c r="CY39" s="258"/>
      <c r="CZ39" s="258"/>
      <c r="DA39" s="258"/>
      <c r="DB39" s="258"/>
      <c r="DC39" s="258"/>
      <c r="DD39" s="258"/>
      <c r="DE39" s="258"/>
      <c r="DF39" s="258"/>
      <c r="DG39" s="258">
        <f t="shared" si="9"/>
        <v>0</v>
      </c>
      <c r="DH39" s="258"/>
      <c r="DI39" s="258"/>
      <c r="DJ39" s="258"/>
      <c r="DK39" s="258"/>
      <c r="DL39" s="258"/>
      <c r="DM39" s="258"/>
      <c r="DN39" s="258"/>
      <c r="DO39" s="258"/>
      <c r="DP39" s="258">
        <f t="shared" si="10"/>
        <v>0</v>
      </c>
      <c r="DQ39" s="258"/>
      <c r="DR39" s="258"/>
      <c r="DS39" s="258"/>
      <c r="DT39" s="258"/>
      <c r="DU39" s="258"/>
      <c r="DV39" s="258"/>
      <c r="DW39" s="258"/>
      <c r="DX39" s="258"/>
      <c r="DY39" s="258">
        <f t="shared" si="11"/>
        <v>0</v>
      </c>
      <c r="DZ39" s="258"/>
      <c r="EA39" s="258"/>
      <c r="EB39" s="258"/>
      <c r="EC39" s="258"/>
      <c r="ED39" s="258"/>
      <c r="EE39" s="258"/>
      <c r="EF39" s="258"/>
      <c r="EG39" s="258"/>
      <c r="EH39" s="258">
        <f t="shared" si="12"/>
        <v>0</v>
      </c>
      <c r="EI39" s="258"/>
      <c r="EJ39" s="258"/>
      <c r="EK39" s="258"/>
      <c r="EL39" s="258"/>
      <c r="EM39" s="258"/>
      <c r="EN39" s="258"/>
      <c r="EO39" s="258"/>
      <c r="EP39" s="258"/>
      <c r="EQ39" s="258">
        <f t="shared" si="13"/>
        <v>0</v>
      </c>
      <c r="ER39" s="258"/>
      <c r="ES39" s="258"/>
      <c r="ET39" s="258"/>
      <c r="EU39" s="258"/>
      <c r="EV39" s="258"/>
      <c r="EW39" s="258"/>
      <c r="EX39" s="258"/>
      <c r="EY39" s="258"/>
      <c r="EZ39" s="258">
        <f t="shared" si="14"/>
        <v>0</v>
      </c>
      <c r="FA39" s="258"/>
      <c r="FB39" s="258"/>
      <c r="FC39" s="258"/>
      <c r="FD39" s="258"/>
      <c r="FE39" s="258"/>
      <c r="FF39" s="258"/>
      <c r="FG39" s="258"/>
      <c r="FH39" s="258"/>
      <c r="FI39" s="258">
        <f t="shared" si="15"/>
        <v>0</v>
      </c>
      <c r="FJ39" s="258"/>
      <c r="FK39" s="258"/>
      <c r="FL39" s="258"/>
      <c r="FM39" s="258"/>
      <c r="FN39" s="258"/>
      <c r="FO39" s="258"/>
      <c r="FP39" s="258"/>
      <c r="FQ39" s="258"/>
      <c r="FR39" s="258">
        <f t="shared" si="16"/>
        <v>0</v>
      </c>
      <c r="FS39" s="258"/>
      <c r="FT39" s="258"/>
      <c r="FU39" s="258"/>
      <c r="FV39" s="258"/>
      <c r="FW39" s="258"/>
      <c r="FX39" s="258"/>
      <c r="FY39" s="258"/>
      <c r="FZ39" s="258"/>
      <c r="GA39" s="258">
        <f t="shared" si="17"/>
        <v>0</v>
      </c>
      <c r="GB39" s="258"/>
      <c r="GC39" s="258"/>
      <c r="GD39" s="258"/>
      <c r="GE39" s="258"/>
      <c r="GF39" s="258"/>
      <c r="GG39" s="258"/>
      <c r="GH39" s="258"/>
      <c r="GI39" s="258"/>
      <c r="GJ39" s="258">
        <f t="shared" si="18"/>
        <v>0</v>
      </c>
      <c r="GK39" s="258"/>
      <c r="GL39" s="258"/>
      <c r="GM39" s="258"/>
      <c r="GN39" s="258"/>
      <c r="GO39" s="258"/>
      <c r="GP39" s="258"/>
      <c r="GQ39" s="258"/>
      <c r="GR39" s="258"/>
      <c r="GS39" s="258">
        <f t="shared" si="19"/>
        <v>0</v>
      </c>
      <c r="GT39" s="258"/>
      <c r="GU39" s="258"/>
      <c r="GV39" s="258"/>
      <c r="GW39" s="258"/>
      <c r="GX39" s="258"/>
      <c r="GY39" s="258"/>
      <c r="GZ39" s="258"/>
      <c r="HA39" s="258"/>
      <c r="HB39" s="258">
        <f t="shared" si="20"/>
        <v>0</v>
      </c>
      <c r="HC39" s="258"/>
      <c r="HD39" s="258"/>
      <c r="HE39" s="258"/>
      <c r="HF39" s="258"/>
      <c r="HG39" s="258"/>
      <c r="HH39" s="258"/>
      <c r="HI39" s="258"/>
      <c r="HJ39" s="258"/>
      <c r="HK39" s="258">
        <f t="shared" si="21"/>
        <v>0</v>
      </c>
      <c r="HL39" s="258"/>
      <c r="HM39" s="258"/>
      <c r="HN39" s="258"/>
      <c r="HO39" s="258"/>
      <c r="HP39" s="258"/>
      <c r="HQ39" s="258"/>
      <c r="HR39" s="258"/>
      <c r="HS39" s="258"/>
      <c r="HT39" s="258">
        <f t="shared" si="22"/>
        <v>0</v>
      </c>
      <c r="HU39" s="258"/>
      <c r="HV39" s="258"/>
      <c r="HW39" s="258"/>
      <c r="HX39" s="258"/>
      <c r="HY39" s="258"/>
      <c r="HZ39" s="258"/>
      <c r="IA39" s="258"/>
      <c r="IB39" s="258"/>
      <c r="IC39" s="258">
        <f t="shared" si="23"/>
        <v>0</v>
      </c>
      <c r="ID39" s="258"/>
      <c r="IE39" s="258"/>
      <c r="IF39" s="258"/>
      <c r="IG39" s="258"/>
      <c r="IH39" s="258"/>
      <c r="II39" s="258"/>
      <c r="IJ39" s="258"/>
      <c r="IK39" s="258"/>
      <c r="IL39" s="258">
        <f t="shared" si="24"/>
        <v>0</v>
      </c>
      <c r="IM39" s="258"/>
      <c r="IN39" s="258"/>
      <c r="IO39" s="258"/>
      <c r="IP39" s="258"/>
      <c r="IQ39" s="258"/>
      <c r="IR39" s="258"/>
      <c r="IS39" s="258"/>
      <c r="IT39" s="258"/>
    </row>
    <row r="40" spans="1:254" x14ac:dyDescent="0.25">
      <c r="A40" s="256" t="str">
        <f>IF('Azioni progetto'!B39&lt;&gt;"",'Azioni progetto'!B39,"")</f>
        <v>-- Seleziona --</v>
      </c>
      <c r="B40" s="256" t="str">
        <f>IF('Azioni progetto'!C39&lt;&gt;"",'Azioni progetto'!C39,"")</f>
        <v/>
      </c>
      <c r="C40" s="256" t="str">
        <f>IF('Azioni progetto'!B39="Divulgazione_altre_aziende",VLOOKUP('Azioni progetto'!D39,MAzioni!$J$3:$K$23,2,FALSE),'Azioni progetto'!D39)</f>
        <v>-- Seleziona --</v>
      </c>
      <c r="D40" s="256" t="str">
        <f>IF('Azioni progetto'!E39&lt;&gt;"",'Azioni progetto'!E39,"")</f>
        <v/>
      </c>
      <c r="E40" s="256"/>
      <c r="F40" s="256" t="str">
        <f>IF('Azioni progetto'!B39="Divulgazione_altre_aziende",VLOOKUP('Azioni progetto'!F39,MAzioni!$J$3:$K$23,2,FALSE),'Azioni progetto'!F39)</f>
        <v>-- Seleziona --</v>
      </c>
      <c r="G40" s="256" t="str">
        <f>IF('Azioni progetto'!G39&lt;&gt;"",'Azioni progetto'!G39,"")</f>
        <v/>
      </c>
      <c r="H40" s="256"/>
      <c r="I40" s="256" t="str">
        <f>IF('Azioni progetto'!B39="Divulgazione_altre_aziende",VLOOKUP('Azioni progetto'!H39,MAzioni!$J$3:$K$23,2,FALSE),'Azioni progetto'!H39)</f>
        <v>-- Seleziona --</v>
      </c>
      <c r="J40" s="256" t="str">
        <f>IF('Azioni progetto'!J39&lt;&gt;"",'Azioni progetto'!J39,"")</f>
        <v/>
      </c>
      <c r="K40" s="256"/>
      <c r="L40" s="251" t="s">
        <v>462</v>
      </c>
      <c r="M40" s="256" t="str">
        <f>IF('Azioni progetto'!I39&lt;&gt;"",'Azioni progetto'!I39,"")</f>
        <v/>
      </c>
      <c r="N40" s="256"/>
      <c r="O40" s="251" t="s">
        <v>462</v>
      </c>
      <c r="P40" s="256"/>
      <c r="Q40" s="256"/>
      <c r="R40" s="251" t="s">
        <v>462</v>
      </c>
      <c r="S40" s="251"/>
      <c r="T40" s="394"/>
      <c r="U40" s="251" t="s">
        <v>462</v>
      </c>
      <c r="V40" s="251"/>
      <c r="W40" s="394"/>
      <c r="X40" s="251" t="s">
        <v>462</v>
      </c>
      <c r="Y40" s="251"/>
      <c r="Z40" s="394"/>
      <c r="AA40" s="251" t="s">
        <v>462</v>
      </c>
      <c r="AB40" s="251"/>
      <c r="AC40" s="394"/>
      <c r="AD40" s="251" t="s">
        <v>462</v>
      </c>
      <c r="AE40" s="251"/>
      <c r="AF40" s="394"/>
      <c r="AG40" s="252" t="str">
        <f>IF('Azioni progetto'!K39&lt;&gt;"",'Azioni progetto'!K39,"")</f>
        <v/>
      </c>
      <c r="AH40" s="252" t="str">
        <f>IF('Azioni progetto'!L39&lt;&gt;"",'Azioni progetto'!L39,"")</f>
        <v/>
      </c>
      <c r="AI40" s="22">
        <f t="shared" si="1"/>
        <v>0</v>
      </c>
      <c r="AJ40" s="257" t="str">
        <f>IF('Azioni progetto'!P39&lt;&gt;"",'Azioni progetto'!P39,"")</f>
        <v>--Seleziona--</v>
      </c>
      <c r="AK40" s="257" t="str">
        <f>IF('Azioni progetto'!Q39&lt;&gt;"",'Azioni progetto'!Q39,"")</f>
        <v>--Seleziona--</v>
      </c>
      <c r="AL40" s="257" t="str">
        <f>IF('Azioni progetto'!R39&lt;&gt;"",'Azioni progetto'!R39,"")</f>
        <v>--Seleziona--</v>
      </c>
      <c r="AM40" s="61" t="s">
        <v>641</v>
      </c>
      <c r="AN40" s="61" t="s">
        <v>641</v>
      </c>
      <c r="AO40" s="61" t="s">
        <v>641</v>
      </c>
      <c r="AP40" s="61" t="s">
        <v>641</v>
      </c>
      <c r="AQ40" s="61" t="s">
        <v>641</v>
      </c>
      <c r="AR40" s="61" t="s">
        <v>641</v>
      </c>
      <c r="AS40" s="61" t="s">
        <v>641</v>
      </c>
      <c r="AT40" s="61" t="s">
        <v>641</v>
      </c>
      <c r="AU40" s="61" t="s">
        <v>641</v>
      </c>
      <c r="AV40" s="61" t="s">
        <v>641</v>
      </c>
      <c r="AW40" s="61" t="s">
        <v>641</v>
      </c>
      <c r="AX40" s="61" t="s">
        <v>641</v>
      </c>
      <c r="AY40" s="61" t="s">
        <v>641</v>
      </c>
      <c r="AZ40" s="61" t="s">
        <v>641</v>
      </c>
      <c r="BA40" s="61" t="s">
        <v>641</v>
      </c>
      <c r="BB40" s="61" t="s">
        <v>641</v>
      </c>
      <c r="BC40" s="61" t="s">
        <v>641</v>
      </c>
      <c r="BD40" s="61" t="s">
        <v>641</v>
      </c>
      <c r="BE40" s="258">
        <f t="shared" si="2"/>
        <v>0</v>
      </c>
      <c r="BF40" s="258">
        <f t="shared" si="3"/>
        <v>0</v>
      </c>
      <c r="BG40" s="258">
        <f t="shared" si="3"/>
        <v>0</v>
      </c>
      <c r="BH40" s="258">
        <f t="shared" si="3"/>
        <v>0</v>
      </c>
      <c r="BI40" s="258">
        <f t="shared" si="3"/>
        <v>0</v>
      </c>
      <c r="BJ40" s="258">
        <f t="shared" si="3"/>
        <v>0</v>
      </c>
      <c r="BK40" s="258">
        <f t="shared" si="3"/>
        <v>0</v>
      </c>
      <c r="BL40" s="258">
        <f t="shared" si="3"/>
        <v>0</v>
      </c>
      <c r="BM40" s="258">
        <f t="shared" si="3"/>
        <v>0</v>
      </c>
      <c r="BN40" s="258">
        <f t="shared" si="4"/>
        <v>0</v>
      </c>
      <c r="BO40" s="258"/>
      <c r="BP40" s="258"/>
      <c r="BQ40" s="258"/>
      <c r="BR40" s="258"/>
      <c r="BS40" s="258"/>
      <c r="BT40" s="258"/>
      <c r="BU40" s="258"/>
      <c r="BV40" s="258"/>
      <c r="BW40" s="258">
        <f t="shared" si="5"/>
        <v>0</v>
      </c>
      <c r="BX40" s="258"/>
      <c r="BY40" s="258"/>
      <c r="BZ40" s="258"/>
      <c r="CA40" s="258"/>
      <c r="CB40" s="258"/>
      <c r="CC40" s="258"/>
      <c r="CD40" s="258"/>
      <c r="CE40" s="258"/>
      <c r="CF40" s="258">
        <f t="shared" si="6"/>
        <v>0</v>
      </c>
      <c r="CG40" s="258"/>
      <c r="CH40" s="258"/>
      <c r="CI40" s="258"/>
      <c r="CJ40" s="258"/>
      <c r="CK40" s="258"/>
      <c r="CL40" s="258"/>
      <c r="CM40" s="258"/>
      <c r="CN40" s="258"/>
      <c r="CO40" s="258">
        <f t="shared" si="7"/>
        <v>0</v>
      </c>
      <c r="CP40" s="258"/>
      <c r="CQ40" s="258"/>
      <c r="CR40" s="258"/>
      <c r="CS40" s="258"/>
      <c r="CT40" s="258"/>
      <c r="CU40" s="258"/>
      <c r="CV40" s="258"/>
      <c r="CW40" s="258"/>
      <c r="CX40" s="258">
        <f t="shared" si="8"/>
        <v>0</v>
      </c>
      <c r="CY40" s="258"/>
      <c r="CZ40" s="258"/>
      <c r="DA40" s="258"/>
      <c r="DB40" s="258"/>
      <c r="DC40" s="258"/>
      <c r="DD40" s="258"/>
      <c r="DE40" s="258"/>
      <c r="DF40" s="258"/>
      <c r="DG40" s="258">
        <f t="shared" si="9"/>
        <v>0</v>
      </c>
      <c r="DH40" s="258"/>
      <c r="DI40" s="258"/>
      <c r="DJ40" s="258"/>
      <c r="DK40" s="258"/>
      <c r="DL40" s="258"/>
      <c r="DM40" s="258"/>
      <c r="DN40" s="258"/>
      <c r="DO40" s="258"/>
      <c r="DP40" s="258">
        <f t="shared" si="10"/>
        <v>0</v>
      </c>
      <c r="DQ40" s="258"/>
      <c r="DR40" s="258"/>
      <c r="DS40" s="258"/>
      <c r="DT40" s="258"/>
      <c r="DU40" s="258"/>
      <c r="DV40" s="258"/>
      <c r="DW40" s="258"/>
      <c r="DX40" s="258"/>
      <c r="DY40" s="258">
        <f t="shared" si="11"/>
        <v>0</v>
      </c>
      <c r="DZ40" s="258"/>
      <c r="EA40" s="258"/>
      <c r="EB40" s="258"/>
      <c r="EC40" s="258"/>
      <c r="ED40" s="258"/>
      <c r="EE40" s="258"/>
      <c r="EF40" s="258"/>
      <c r="EG40" s="258"/>
      <c r="EH40" s="258">
        <f t="shared" si="12"/>
        <v>0</v>
      </c>
      <c r="EI40" s="258"/>
      <c r="EJ40" s="258"/>
      <c r="EK40" s="258"/>
      <c r="EL40" s="258"/>
      <c r="EM40" s="258"/>
      <c r="EN40" s="258"/>
      <c r="EO40" s="258"/>
      <c r="EP40" s="258"/>
      <c r="EQ40" s="258">
        <f t="shared" si="13"/>
        <v>0</v>
      </c>
      <c r="ER40" s="258"/>
      <c r="ES40" s="258"/>
      <c r="ET40" s="258"/>
      <c r="EU40" s="258"/>
      <c r="EV40" s="258"/>
      <c r="EW40" s="258"/>
      <c r="EX40" s="258"/>
      <c r="EY40" s="258"/>
      <c r="EZ40" s="258">
        <f t="shared" si="14"/>
        <v>0</v>
      </c>
      <c r="FA40" s="258"/>
      <c r="FB40" s="258"/>
      <c r="FC40" s="258"/>
      <c r="FD40" s="258"/>
      <c r="FE40" s="258"/>
      <c r="FF40" s="258"/>
      <c r="FG40" s="258"/>
      <c r="FH40" s="258"/>
      <c r="FI40" s="258">
        <f t="shared" si="15"/>
        <v>0</v>
      </c>
      <c r="FJ40" s="258"/>
      <c r="FK40" s="258"/>
      <c r="FL40" s="258"/>
      <c r="FM40" s="258"/>
      <c r="FN40" s="258"/>
      <c r="FO40" s="258"/>
      <c r="FP40" s="258"/>
      <c r="FQ40" s="258"/>
      <c r="FR40" s="258">
        <f t="shared" si="16"/>
        <v>0</v>
      </c>
      <c r="FS40" s="258"/>
      <c r="FT40" s="258"/>
      <c r="FU40" s="258"/>
      <c r="FV40" s="258"/>
      <c r="FW40" s="258"/>
      <c r="FX40" s="258"/>
      <c r="FY40" s="258"/>
      <c r="FZ40" s="258"/>
      <c r="GA40" s="258">
        <f t="shared" si="17"/>
        <v>0</v>
      </c>
      <c r="GB40" s="258"/>
      <c r="GC40" s="258"/>
      <c r="GD40" s="258"/>
      <c r="GE40" s="258"/>
      <c r="GF40" s="258"/>
      <c r="GG40" s="258"/>
      <c r="GH40" s="258"/>
      <c r="GI40" s="258"/>
      <c r="GJ40" s="258">
        <f t="shared" si="18"/>
        <v>0</v>
      </c>
      <c r="GK40" s="258"/>
      <c r="GL40" s="258"/>
      <c r="GM40" s="258"/>
      <c r="GN40" s="258"/>
      <c r="GO40" s="258"/>
      <c r="GP40" s="258"/>
      <c r="GQ40" s="258"/>
      <c r="GR40" s="258"/>
      <c r="GS40" s="258">
        <f t="shared" si="19"/>
        <v>0</v>
      </c>
      <c r="GT40" s="258"/>
      <c r="GU40" s="258"/>
      <c r="GV40" s="258"/>
      <c r="GW40" s="258"/>
      <c r="GX40" s="258"/>
      <c r="GY40" s="258"/>
      <c r="GZ40" s="258"/>
      <c r="HA40" s="258"/>
      <c r="HB40" s="258">
        <f t="shared" si="20"/>
        <v>0</v>
      </c>
      <c r="HC40" s="258"/>
      <c r="HD40" s="258"/>
      <c r="HE40" s="258"/>
      <c r="HF40" s="258"/>
      <c r="HG40" s="258"/>
      <c r="HH40" s="258"/>
      <c r="HI40" s="258"/>
      <c r="HJ40" s="258"/>
      <c r="HK40" s="258">
        <f t="shared" si="21"/>
        <v>0</v>
      </c>
      <c r="HL40" s="258"/>
      <c r="HM40" s="258"/>
      <c r="HN40" s="258"/>
      <c r="HO40" s="258"/>
      <c r="HP40" s="258"/>
      <c r="HQ40" s="258"/>
      <c r="HR40" s="258"/>
      <c r="HS40" s="258"/>
      <c r="HT40" s="258">
        <f t="shared" si="22"/>
        <v>0</v>
      </c>
      <c r="HU40" s="258"/>
      <c r="HV40" s="258"/>
      <c r="HW40" s="258"/>
      <c r="HX40" s="258"/>
      <c r="HY40" s="258"/>
      <c r="HZ40" s="258"/>
      <c r="IA40" s="258"/>
      <c r="IB40" s="258"/>
      <c r="IC40" s="258">
        <f t="shared" si="23"/>
        <v>0</v>
      </c>
      <c r="ID40" s="258"/>
      <c r="IE40" s="258"/>
      <c r="IF40" s="258"/>
      <c r="IG40" s="258"/>
      <c r="IH40" s="258"/>
      <c r="II40" s="258"/>
      <c r="IJ40" s="258"/>
      <c r="IK40" s="258"/>
      <c r="IL40" s="258">
        <f t="shared" si="24"/>
        <v>0</v>
      </c>
      <c r="IM40" s="258"/>
      <c r="IN40" s="258"/>
      <c r="IO40" s="258"/>
      <c r="IP40" s="258"/>
      <c r="IQ40" s="258"/>
      <c r="IR40" s="258"/>
      <c r="IS40" s="258"/>
      <c r="IT40" s="258"/>
    </row>
    <row r="41" spans="1:254" x14ac:dyDescent="0.25">
      <c r="A41" s="256" t="str">
        <f>IF('Azioni progetto'!B40&lt;&gt;"",'Azioni progetto'!B40,"")</f>
        <v>-- Seleziona --</v>
      </c>
      <c r="B41" s="256" t="str">
        <f>IF('Azioni progetto'!C40&lt;&gt;"",'Azioni progetto'!C40,"")</f>
        <v/>
      </c>
      <c r="C41" s="256" t="str">
        <f>IF('Azioni progetto'!B40="Divulgazione_altre_aziende",VLOOKUP('Azioni progetto'!D40,MAzioni!$J$3:$K$23,2,FALSE),'Azioni progetto'!D40)</f>
        <v>-- Seleziona --</v>
      </c>
      <c r="D41" s="256" t="str">
        <f>IF('Azioni progetto'!E40&lt;&gt;"",'Azioni progetto'!E40,"")</f>
        <v/>
      </c>
      <c r="E41" s="256"/>
      <c r="F41" s="256" t="str">
        <f>IF('Azioni progetto'!B40="Divulgazione_altre_aziende",VLOOKUP('Azioni progetto'!F40,MAzioni!$J$3:$K$23,2,FALSE),'Azioni progetto'!F40)</f>
        <v>-- Seleziona --</v>
      </c>
      <c r="G41" s="256" t="str">
        <f>IF('Azioni progetto'!G40&lt;&gt;"",'Azioni progetto'!G40,"")</f>
        <v/>
      </c>
      <c r="H41" s="256"/>
      <c r="I41" s="256" t="str">
        <f>IF('Azioni progetto'!B40="Divulgazione_altre_aziende",VLOOKUP('Azioni progetto'!H40,MAzioni!$J$3:$K$23,2,FALSE),'Azioni progetto'!H40)</f>
        <v>-- Seleziona --</v>
      </c>
      <c r="J41" s="256" t="str">
        <f>IF('Azioni progetto'!J40&lt;&gt;"",'Azioni progetto'!J40,"")</f>
        <v/>
      </c>
      <c r="K41" s="256"/>
      <c r="L41" s="251" t="s">
        <v>462</v>
      </c>
      <c r="M41" s="256" t="str">
        <f>IF('Azioni progetto'!I40&lt;&gt;"",'Azioni progetto'!I40,"")</f>
        <v/>
      </c>
      <c r="N41" s="256"/>
      <c r="O41" s="251" t="s">
        <v>462</v>
      </c>
      <c r="P41" s="256"/>
      <c r="Q41" s="256"/>
      <c r="R41" s="251" t="s">
        <v>462</v>
      </c>
      <c r="S41" s="251"/>
      <c r="T41" s="394"/>
      <c r="U41" s="251" t="s">
        <v>462</v>
      </c>
      <c r="V41" s="251"/>
      <c r="W41" s="394"/>
      <c r="X41" s="251" t="s">
        <v>462</v>
      </c>
      <c r="Y41" s="251"/>
      <c r="Z41" s="394"/>
      <c r="AA41" s="251" t="s">
        <v>462</v>
      </c>
      <c r="AB41" s="251"/>
      <c r="AC41" s="394"/>
      <c r="AD41" s="251" t="s">
        <v>462</v>
      </c>
      <c r="AE41" s="251"/>
      <c r="AF41" s="394"/>
      <c r="AG41" s="252" t="str">
        <f>IF('Azioni progetto'!K40&lt;&gt;"",'Azioni progetto'!K40,"")</f>
        <v/>
      </c>
      <c r="AH41" s="252" t="str">
        <f>IF('Azioni progetto'!L40&lt;&gt;"",'Azioni progetto'!L40,"")</f>
        <v/>
      </c>
      <c r="AI41" s="22">
        <f t="shared" si="1"/>
        <v>0</v>
      </c>
      <c r="AJ41" s="257" t="str">
        <f>IF('Azioni progetto'!P40&lt;&gt;"",'Azioni progetto'!P40,"")</f>
        <v>--Seleziona--</v>
      </c>
      <c r="AK41" s="257" t="str">
        <f>IF('Azioni progetto'!Q40&lt;&gt;"",'Azioni progetto'!Q40,"")</f>
        <v>--Seleziona--</v>
      </c>
      <c r="AL41" s="257" t="str">
        <f>IF('Azioni progetto'!R40&lt;&gt;"",'Azioni progetto'!R40,"")</f>
        <v>--Seleziona--</v>
      </c>
      <c r="AM41" s="61" t="s">
        <v>641</v>
      </c>
      <c r="AN41" s="61" t="s">
        <v>641</v>
      </c>
      <c r="AO41" s="61" t="s">
        <v>641</v>
      </c>
      <c r="AP41" s="61" t="s">
        <v>641</v>
      </c>
      <c r="AQ41" s="61" t="s">
        <v>641</v>
      </c>
      <c r="AR41" s="61" t="s">
        <v>641</v>
      </c>
      <c r="AS41" s="61" t="s">
        <v>641</v>
      </c>
      <c r="AT41" s="61" t="s">
        <v>641</v>
      </c>
      <c r="AU41" s="61" t="s">
        <v>641</v>
      </c>
      <c r="AV41" s="61" t="s">
        <v>641</v>
      </c>
      <c r="AW41" s="61" t="s">
        <v>641</v>
      </c>
      <c r="AX41" s="61" t="s">
        <v>641</v>
      </c>
      <c r="AY41" s="61" t="s">
        <v>641</v>
      </c>
      <c r="AZ41" s="61" t="s">
        <v>641</v>
      </c>
      <c r="BA41" s="61" t="s">
        <v>641</v>
      </c>
      <c r="BB41" s="61" t="s">
        <v>641</v>
      </c>
      <c r="BC41" s="61" t="s">
        <v>641</v>
      </c>
      <c r="BD41" s="61" t="s">
        <v>641</v>
      </c>
      <c r="BE41" s="258">
        <f t="shared" si="2"/>
        <v>0</v>
      </c>
      <c r="BF41" s="258">
        <f t="shared" si="3"/>
        <v>0</v>
      </c>
      <c r="BG41" s="258">
        <f t="shared" si="3"/>
        <v>0</v>
      </c>
      <c r="BH41" s="258">
        <f t="shared" si="3"/>
        <v>0</v>
      </c>
      <c r="BI41" s="258">
        <f t="shared" si="3"/>
        <v>0</v>
      </c>
      <c r="BJ41" s="258">
        <f t="shared" si="3"/>
        <v>0</v>
      </c>
      <c r="BK41" s="258">
        <f t="shared" si="3"/>
        <v>0</v>
      </c>
      <c r="BL41" s="258">
        <f t="shared" si="3"/>
        <v>0</v>
      </c>
      <c r="BM41" s="258">
        <f t="shared" si="3"/>
        <v>0</v>
      </c>
      <c r="BN41" s="258">
        <f t="shared" si="4"/>
        <v>0</v>
      </c>
      <c r="BO41" s="258"/>
      <c r="BP41" s="258"/>
      <c r="BQ41" s="258"/>
      <c r="BR41" s="258"/>
      <c r="BS41" s="258"/>
      <c r="BT41" s="258"/>
      <c r="BU41" s="258"/>
      <c r="BV41" s="258"/>
      <c r="BW41" s="258">
        <f t="shared" si="5"/>
        <v>0</v>
      </c>
      <c r="BX41" s="258"/>
      <c r="BY41" s="258"/>
      <c r="BZ41" s="258"/>
      <c r="CA41" s="258"/>
      <c r="CB41" s="258"/>
      <c r="CC41" s="258"/>
      <c r="CD41" s="258"/>
      <c r="CE41" s="258"/>
      <c r="CF41" s="258">
        <f t="shared" si="6"/>
        <v>0</v>
      </c>
      <c r="CG41" s="258"/>
      <c r="CH41" s="258"/>
      <c r="CI41" s="258"/>
      <c r="CJ41" s="258"/>
      <c r="CK41" s="258"/>
      <c r="CL41" s="258"/>
      <c r="CM41" s="258"/>
      <c r="CN41" s="258"/>
      <c r="CO41" s="258">
        <f t="shared" si="7"/>
        <v>0</v>
      </c>
      <c r="CP41" s="258"/>
      <c r="CQ41" s="258"/>
      <c r="CR41" s="258"/>
      <c r="CS41" s="258"/>
      <c r="CT41" s="258"/>
      <c r="CU41" s="258"/>
      <c r="CV41" s="258"/>
      <c r="CW41" s="258"/>
      <c r="CX41" s="258">
        <f t="shared" si="8"/>
        <v>0</v>
      </c>
      <c r="CY41" s="258"/>
      <c r="CZ41" s="258"/>
      <c r="DA41" s="258"/>
      <c r="DB41" s="258"/>
      <c r="DC41" s="258"/>
      <c r="DD41" s="258"/>
      <c r="DE41" s="258"/>
      <c r="DF41" s="258"/>
      <c r="DG41" s="258">
        <f t="shared" si="9"/>
        <v>0</v>
      </c>
      <c r="DH41" s="258"/>
      <c r="DI41" s="258"/>
      <c r="DJ41" s="258"/>
      <c r="DK41" s="258"/>
      <c r="DL41" s="258"/>
      <c r="DM41" s="258"/>
      <c r="DN41" s="258"/>
      <c r="DO41" s="258"/>
      <c r="DP41" s="258">
        <f t="shared" si="10"/>
        <v>0</v>
      </c>
      <c r="DQ41" s="258"/>
      <c r="DR41" s="258"/>
      <c r="DS41" s="258"/>
      <c r="DT41" s="258"/>
      <c r="DU41" s="258"/>
      <c r="DV41" s="258"/>
      <c r="DW41" s="258"/>
      <c r="DX41" s="258"/>
      <c r="DY41" s="258">
        <f t="shared" si="11"/>
        <v>0</v>
      </c>
      <c r="DZ41" s="258"/>
      <c r="EA41" s="258"/>
      <c r="EB41" s="258"/>
      <c r="EC41" s="258"/>
      <c r="ED41" s="258"/>
      <c r="EE41" s="258"/>
      <c r="EF41" s="258"/>
      <c r="EG41" s="258"/>
      <c r="EH41" s="258">
        <f t="shared" si="12"/>
        <v>0</v>
      </c>
      <c r="EI41" s="258"/>
      <c r="EJ41" s="258"/>
      <c r="EK41" s="258"/>
      <c r="EL41" s="258"/>
      <c r="EM41" s="258"/>
      <c r="EN41" s="258"/>
      <c r="EO41" s="258"/>
      <c r="EP41" s="258"/>
      <c r="EQ41" s="258">
        <f t="shared" si="13"/>
        <v>0</v>
      </c>
      <c r="ER41" s="258"/>
      <c r="ES41" s="258"/>
      <c r="ET41" s="258"/>
      <c r="EU41" s="258"/>
      <c r="EV41" s="258"/>
      <c r="EW41" s="258"/>
      <c r="EX41" s="258"/>
      <c r="EY41" s="258"/>
      <c r="EZ41" s="258">
        <f t="shared" si="14"/>
        <v>0</v>
      </c>
      <c r="FA41" s="258"/>
      <c r="FB41" s="258"/>
      <c r="FC41" s="258"/>
      <c r="FD41" s="258"/>
      <c r="FE41" s="258"/>
      <c r="FF41" s="258"/>
      <c r="FG41" s="258"/>
      <c r="FH41" s="258"/>
      <c r="FI41" s="258">
        <f t="shared" si="15"/>
        <v>0</v>
      </c>
      <c r="FJ41" s="258"/>
      <c r="FK41" s="258"/>
      <c r="FL41" s="258"/>
      <c r="FM41" s="258"/>
      <c r="FN41" s="258"/>
      <c r="FO41" s="258"/>
      <c r="FP41" s="258"/>
      <c r="FQ41" s="258"/>
      <c r="FR41" s="258">
        <f t="shared" si="16"/>
        <v>0</v>
      </c>
      <c r="FS41" s="258"/>
      <c r="FT41" s="258"/>
      <c r="FU41" s="258"/>
      <c r="FV41" s="258"/>
      <c r="FW41" s="258"/>
      <c r="FX41" s="258"/>
      <c r="FY41" s="258"/>
      <c r="FZ41" s="258"/>
      <c r="GA41" s="258">
        <f t="shared" si="17"/>
        <v>0</v>
      </c>
      <c r="GB41" s="258"/>
      <c r="GC41" s="258"/>
      <c r="GD41" s="258"/>
      <c r="GE41" s="258"/>
      <c r="GF41" s="258"/>
      <c r="GG41" s="258"/>
      <c r="GH41" s="258"/>
      <c r="GI41" s="258"/>
      <c r="GJ41" s="258">
        <f t="shared" si="18"/>
        <v>0</v>
      </c>
      <c r="GK41" s="258"/>
      <c r="GL41" s="258"/>
      <c r="GM41" s="258"/>
      <c r="GN41" s="258"/>
      <c r="GO41" s="258"/>
      <c r="GP41" s="258"/>
      <c r="GQ41" s="258"/>
      <c r="GR41" s="258"/>
      <c r="GS41" s="258">
        <f t="shared" si="19"/>
        <v>0</v>
      </c>
      <c r="GT41" s="258"/>
      <c r="GU41" s="258"/>
      <c r="GV41" s="258"/>
      <c r="GW41" s="258"/>
      <c r="GX41" s="258"/>
      <c r="GY41" s="258"/>
      <c r="GZ41" s="258"/>
      <c r="HA41" s="258"/>
      <c r="HB41" s="258">
        <f t="shared" si="20"/>
        <v>0</v>
      </c>
      <c r="HC41" s="258"/>
      <c r="HD41" s="258"/>
      <c r="HE41" s="258"/>
      <c r="HF41" s="258"/>
      <c r="HG41" s="258"/>
      <c r="HH41" s="258"/>
      <c r="HI41" s="258"/>
      <c r="HJ41" s="258"/>
      <c r="HK41" s="258">
        <f t="shared" si="21"/>
        <v>0</v>
      </c>
      <c r="HL41" s="258"/>
      <c r="HM41" s="258"/>
      <c r="HN41" s="258"/>
      <c r="HO41" s="258"/>
      <c r="HP41" s="258"/>
      <c r="HQ41" s="258"/>
      <c r="HR41" s="258"/>
      <c r="HS41" s="258"/>
      <c r="HT41" s="258">
        <f t="shared" si="22"/>
        <v>0</v>
      </c>
      <c r="HU41" s="258"/>
      <c r="HV41" s="258"/>
      <c r="HW41" s="258"/>
      <c r="HX41" s="258"/>
      <c r="HY41" s="258"/>
      <c r="HZ41" s="258"/>
      <c r="IA41" s="258"/>
      <c r="IB41" s="258"/>
      <c r="IC41" s="258">
        <f t="shared" si="23"/>
        <v>0</v>
      </c>
      <c r="ID41" s="258"/>
      <c r="IE41" s="258"/>
      <c r="IF41" s="258"/>
      <c r="IG41" s="258"/>
      <c r="IH41" s="258"/>
      <c r="II41" s="258"/>
      <c r="IJ41" s="258"/>
      <c r="IK41" s="258"/>
      <c r="IL41" s="258">
        <f t="shared" si="24"/>
        <v>0</v>
      </c>
      <c r="IM41" s="258"/>
      <c r="IN41" s="258"/>
      <c r="IO41" s="258"/>
      <c r="IP41" s="258"/>
      <c r="IQ41" s="258"/>
      <c r="IR41" s="258"/>
      <c r="IS41" s="258"/>
      <c r="IT41" s="258"/>
    </row>
    <row r="42" spans="1:254" x14ac:dyDescent="0.25">
      <c r="A42" s="256" t="str">
        <f>IF('Azioni progetto'!B41&lt;&gt;"",'Azioni progetto'!B41,"")</f>
        <v>-- Seleziona --</v>
      </c>
      <c r="B42" s="256" t="str">
        <f>IF('Azioni progetto'!C41&lt;&gt;"",'Azioni progetto'!C41,"")</f>
        <v/>
      </c>
      <c r="C42" s="256" t="str">
        <f>IF('Azioni progetto'!B41="Divulgazione_altre_aziende",VLOOKUP('Azioni progetto'!D41,MAzioni!$J$3:$K$23,2,FALSE),'Azioni progetto'!D41)</f>
        <v>-- Seleziona --</v>
      </c>
      <c r="D42" s="256" t="str">
        <f>IF('Azioni progetto'!E41&lt;&gt;"",'Azioni progetto'!E41,"")</f>
        <v/>
      </c>
      <c r="E42" s="256"/>
      <c r="F42" s="256" t="str">
        <f>IF('Azioni progetto'!B41="Divulgazione_altre_aziende",VLOOKUP('Azioni progetto'!F41,MAzioni!$J$3:$K$23,2,FALSE),'Azioni progetto'!F41)</f>
        <v>-- Seleziona --</v>
      </c>
      <c r="G42" s="256" t="str">
        <f>IF('Azioni progetto'!G41&lt;&gt;"",'Azioni progetto'!G41,"")</f>
        <v/>
      </c>
      <c r="H42" s="256"/>
      <c r="I42" s="256" t="str">
        <f>IF('Azioni progetto'!B41="Divulgazione_altre_aziende",VLOOKUP('Azioni progetto'!H41,MAzioni!$J$3:$K$23,2,FALSE),'Azioni progetto'!H41)</f>
        <v>-- Seleziona --</v>
      </c>
      <c r="J42" s="256" t="str">
        <f>IF('Azioni progetto'!J41&lt;&gt;"",'Azioni progetto'!J41,"")</f>
        <v/>
      </c>
      <c r="K42" s="256"/>
      <c r="L42" s="251" t="s">
        <v>462</v>
      </c>
      <c r="M42" s="256" t="str">
        <f>IF('Azioni progetto'!I41&lt;&gt;"",'Azioni progetto'!I41,"")</f>
        <v/>
      </c>
      <c r="N42" s="256"/>
      <c r="O42" s="251" t="s">
        <v>462</v>
      </c>
      <c r="P42" s="256"/>
      <c r="Q42" s="256"/>
      <c r="R42" s="251" t="s">
        <v>462</v>
      </c>
      <c r="S42" s="251"/>
      <c r="T42" s="394"/>
      <c r="U42" s="251" t="s">
        <v>462</v>
      </c>
      <c r="V42" s="251"/>
      <c r="W42" s="394"/>
      <c r="X42" s="251" t="s">
        <v>462</v>
      </c>
      <c r="Y42" s="251"/>
      <c r="Z42" s="394"/>
      <c r="AA42" s="251" t="s">
        <v>462</v>
      </c>
      <c r="AB42" s="251"/>
      <c r="AC42" s="394"/>
      <c r="AD42" s="251" t="s">
        <v>462</v>
      </c>
      <c r="AE42" s="251"/>
      <c r="AF42" s="394"/>
      <c r="AG42" s="252" t="str">
        <f>IF('Azioni progetto'!K41&lt;&gt;"",'Azioni progetto'!K41,"")</f>
        <v/>
      </c>
      <c r="AH42" s="252" t="str">
        <f>IF('Azioni progetto'!L41&lt;&gt;"",'Azioni progetto'!L41,"")</f>
        <v/>
      </c>
      <c r="AI42" s="22">
        <f t="shared" si="1"/>
        <v>0</v>
      </c>
      <c r="AJ42" s="257" t="str">
        <f>IF('Azioni progetto'!P41&lt;&gt;"",'Azioni progetto'!P41,"")</f>
        <v>--Seleziona--</v>
      </c>
      <c r="AK42" s="257" t="str">
        <f>IF('Azioni progetto'!Q41&lt;&gt;"",'Azioni progetto'!Q41,"")</f>
        <v>--Seleziona--</v>
      </c>
      <c r="AL42" s="257" t="str">
        <f>IF('Azioni progetto'!R41&lt;&gt;"",'Azioni progetto'!R41,"")</f>
        <v>--Seleziona--</v>
      </c>
      <c r="AM42" s="61" t="s">
        <v>641</v>
      </c>
      <c r="AN42" s="61" t="s">
        <v>641</v>
      </c>
      <c r="AO42" s="61" t="s">
        <v>641</v>
      </c>
      <c r="AP42" s="61" t="s">
        <v>641</v>
      </c>
      <c r="AQ42" s="61" t="s">
        <v>641</v>
      </c>
      <c r="AR42" s="61" t="s">
        <v>641</v>
      </c>
      <c r="AS42" s="61" t="s">
        <v>641</v>
      </c>
      <c r="AT42" s="61" t="s">
        <v>641</v>
      </c>
      <c r="AU42" s="61" t="s">
        <v>641</v>
      </c>
      <c r="AV42" s="61" t="s">
        <v>641</v>
      </c>
      <c r="AW42" s="61" t="s">
        <v>641</v>
      </c>
      <c r="AX42" s="61" t="s">
        <v>641</v>
      </c>
      <c r="AY42" s="61" t="s">
        <v>641</v>
      </c>
      <c r="AZ42" s="61" t="s">
        <v>641</v>
      </c>
      <c r="BA42" s="61" t="s">
        <v>641</v>
      </c>
      <c r="BB42" s="61" t="s">
        <v>641</v>
      </c>
      <c r="BC42" s="61" t="s">
        <v>641</v>
      </c>
      <c r="BD42" s="61" t="s">
        <v>641</v>
      </c>
      <c r="BE42" s="258">
        <f t="shared" si="2"/>
        <v>0</v>
      </c>
      <c r="BF42" s="258">
        <f t="shared" si="3"/>
        <v>0</v>
      </c>
      <c r="BG42" s="258">
        <f t="shared" si="3"/>
        <v>0</v>
      </c>
      <c r="BH42" s="258">
        <f t="shared" si="3"/>
        <v>0</v>
      </c>
      <c r="BI42" s="258">
        <f t="shared" si="3"/>
        <v>0</v>
      </c>
      <c r="BJ42" s="258">
        <f t="shared" si="3"/>
        <v>0</v>
      </c>
      <c r="BK42" s="258">
        <f t="shared" si="3"/>
        <v>0</v>
      </c>
      <c r="BL42" s="258">
        <f t="shared" si="3"/>
        <v>0</v>
      </c>
      <c r="BM42" s="258">
        <f t="shared" si="3"/>
        <v>0</v>
      </c>
      <c r="BN42" s="258">
        <f t="shared" si="4"/>
        <v>0</v>
      </c>
      <c r="BO42" s="258"/>
      <c r="BP42" s="258"/>
      <c r="BQ42" s="258"/>
      <c r="BR42" s="258"/>
      <c r="BS42" s="258"/>
      <c r="BT42" s="258"/>
      <c r="BU42" s="258"/>
      <c r="BV42" s="258"/>
      <c r="BW42" s="258">
        <f t="shared" si="5"/>
        <v>0</v>
      </c>
      <c r="BX42" s="258"/>
      <c r="BY42" s="258"/>
      <c r="BZ42" s="258"/>
      <c r="CA42" s="258"/>
      <c r="CB42" s="258"/>
      <c r="CC42" s="258"/>
      <c r="CD42" s="258"/>
      <c r="CE42" s="258"/>
      <c r="CF42" s="258">
        <f t="shared" si="6"/>
        <v>0</v>
      </c>
      <c r="CG42" s="258"/>
      <c r="CH42" s="258"/>
      <c r="CI42" s="258"/>
      <c r="CJ42" s="258"/>
      <c r="CK42" s="258"/>
      <c r="CL42" s="258"/>
      <c r="CM42" s="258"/>
      <c r="CN42" s="258"/>
      <c r="CO42" s="258">
        <f t="shared" si="7"/>
        <v>0</v>
      </c>
      <c r="CP42" s="258"/>
      <c r="CQ42" s="258"/>
      <c r="CR42" s="258"/>
      <c r="CS42" s="258"/>
      <c r="CT42" s="258"/>
      <c r="CU42" s="258"/>
      <c r="CV42" s="258"/>
      <c r="CW42" s="258"/>
      <c r="CX42" s="258">
        <f t="shared" si="8"/>
        <v>0</v>
      </c>
      <c r="CY42" s="258"/>
      <c r="CZ42" s="258"/>
      <c r="DA42" s="258"/>
      <c r="DB42" s="258"/>
      <c r="DC42" s="258"/>
      <c r="DD42" s="258"/>
      <c r="DE42" s="258"/>
      <c r="DF42" s="258"/>
      <c r="DG42" s="258">
        <f t="shared" si="9"/>
        <v>0</v>
      </c>
      <c r="DH42" s="258"/>
      <c r="DI42" s="258"/>
      <c r="DJ42" s="258"/>
      <c r="DK42" s="258"/>
      <c r="DL42" s="258"/>
      <c r="DM42" s="258"/>
      <c r="DN42" s="258"/>
      <c r="DO42" s="258"/>
      <c r="DP42" s="258">
        <f t="shared" si="10"/>
        <v>0</v>
      </c>
      <c r="DQ42" s="258"/>
      <c r="DR42" s="258"/>
      <c r="DS42" s="258"/>
      <c r="DT42" s="258"/>
      <c r="DU42" s="258"/>
      <c r="DV42" s="258"/>
      <c r="DW42" s="258"/>
      <c r="DX42" s="258"/>
      <c r="DY42" s="258">
        <f t="shared" si="11"/>
        <v>0</v>
      </c>
      <c r="DZ42" s="258"/>
      <c r="EA42" s="258"/>
      <c r="EB42" s="258"/>
      <c r="EC42" s="258"/>
      <c r="ED42" s="258"/>
      <c r="EE42" s="258"/>
      <c r="EF42" s="258"/>
      <c r="EG42" s="258"/>
      <c r="EH42" s="258">
        <f t="shared" si="12"/>
        <v>0</v>
      </c>
      <c r="EI42" s="258"/>
      <c r="EJ42" s="258"/>
      <c r="EK42" s="258"/>
      <c r="EL42" s="258"/>
      <c r="EM42" s="258"/>
      <c r="EN42" s="258"/>
      <c r="EO42" s="258"/>
      <c r="EP42" s="258"/>
      <c r="EQ42" s="258">
        <f t="shared" si="13"/>
        <v>0</v>
      </c>
      <c r="ER42" s="258"/>
      <c r="ES42" s="258"/>
      <c r="ET42" s="258"/>
      <c r="EU42" s="258"/>
      <c r="EV42" s="258"/>
      <c r="EW42" s="258"/>
      <c r="EX42" s="258"/>
      <c r="EY42" s="258"/>
      <c r="EZ42" s="258">
        <f t="shared" si="14"/>
        <v>0</v>
      </c>
      <c r="FA42" s="258"/>
      <c r="FB42" s="258"/>
      <c r="FC42" s="258"/>
      <c r="FD42" s="258"/>
      <c r="FE42" s="258"/>
      <c r="FF42" s="258"/>
      <c r="FG42" s="258"/>
      <c r="FH42" s="258"/>
      <c r="FI42" s="258">
        <f t="shared" si="15"/>
        <v>0</v>
      </c>
      <c r="FJ42" s="258"/>
      <c r="FK42" s="258"/>
      <c r="FL42" s="258"/>
      <c r="FM42" s="258"/>
      <c r="FN42" s="258"/>
      <c r="FO42" s="258"/>
      <c r="FP42" s="258"/>
      <c r="FQ42" s="258"/>
      <c r="FR42" s="258">
        <f t="shared" si="16"/>
        <v>0</v>
      </c>
      <c r="FS42" s="258"/>
      <c r="FT42" s="258"/>
      <c r="FU42" s="258"/>
      <c r="FV42" s="258"/>
      <c r="FW42" s="258"/>
      <c r="FX42" s="258"/>
      <c r="FY42" s="258"/>
      <c r="FZ42" s="258"/>
      <c r="GA42" s="258">
        <f t="shared" si="17"/>
        <v>0</v>
      </c>
      <c r="GB42" s="258"/>
      <c r="GC42" s="258"/>
      <c r="GD42" s="258"/>
      <c r="GE42" s="258"/>
      <c r="GF42" s="258"/>
      <c r="GG42" s="258"/>
      <c r="GH42" s="258"/>
      <c r="GI42" s="258"/>
      <c r="GJ42" s="258">
        <f t="shared" si="18"/>
        <v>0</v>
      </c>
      <c r="GK42" s="258"/>
      <c r="GL42" s="258"/>
      <c r="GM42" s="258"/>
      <c r="GN42" s="258"/>
      <c r="GO42" s="258"/>
      <c r="GP42" s="258"/>
      <c r="GQ42" s="258"/>
      <c r="GR42" s="258"/>
      <c r="GS42" s="258">
        <f t="shared" si="19"/>
        <v>0</v>
      </c>
      <c r="GT42" s="258"/>
      <c r="GU42" s="258"/>
      <c r="GV42" s="258"/>
      <c r="GW42" s="258"/>
      <c r="GX42" s="258"/>
      <c r="GY42" s="258"/>
      <c r="GZ42" s="258"/>
      <c r="HA42" s="258"/>
      <c r="HB42" s="258">
        <f t="shared" si="20"/>
        <v>0</v>
      </c>
      <c r="HC42" s="258"/>
      <c r="HD42" s="258"/>
      <c r="HE42" s="258"/>
      <c r="HF42" s="258"/>
      <c r="HG42" s="258"/>
      <c r="HH42" s="258"/>
      <c r="HI42" s="258"/>
      <c r="HJ42" s="258"/>
      <c r="HK42" s="258">
        <f t="shared" si="21"/>
        <v>0</v>
      </c>
      <c r="HL42" s="258"/>
      <c r="HM42" s="258"/>
      <c r="HN42" s="258"/>
      <c r="HO42" s="258"/>
      <c r="HP42" s="258"/>
      <c r="HQ42" s="258"/>
      <c r="HR42" s="258"/>
      <c r="HS42" s="258"/>
      <c r="HT42" s="258">
        <f t="shared" si="22"/>
        <v>0</v>
      </c>
      <c r="HU42" s="258"/>
      <c r="HV42" s="258"/>
      <c r="HW42" s="258"/>
      <c r="HX42" s="258"/>
      <c r="HY42" s="258"/>
      <c r="HZ42" s="258"/>
      <c r="IA42" s="258"/>
      <c r="IB42" s="258"/>
      <c r="IC42" s="258">
        <f t="shared" si="23"/>
        <v>0</v>
      </c>
      <c r="ID42" s="258"/>
      <c r="IE42" s="258"/>
      <c r="IF42" s="258"/>
      <c r="IG42" s="258"/>
      <c r="IH42" s="258"/>
      <c r="II42" s="258"/>
      <c r="IJ42" s="258"/>
      <c r="IK42" s="258"/>
      <c r="IL42" s="258">
        <f t="shared" si="24"/>
        <v>0</v>
      </c>
      <c r="IM42" s="258"/>
      <c r="IN42" s="258"/>
      <c r="IO42" s="258"/>
      <c r="IP42" s="258"/>
      <c r="IQ42" s="258"/>
      <c r="IR42" s="258"/>
      <c r="IS42" s="258"/>
      <c r="IT42" s="258"/>
    </row>
    <row r="43" spans="1:254" x14ac:dyDescent="0.25">
      <c r="A43" s="256" t="str">
        <f>IF('Azioni progetto'!B42&lt;&gt;"",'Azioni progetto'!B42,"")</f>
        <v>-- Seleziona --</v>
      </c>
      <c r="B43" s="256" t="str">
        <f>IF('Azioni progetto'!C42&lt;&gt;"",'Azioni progetto'!C42,"")</f>
        <v/>
      </c>
      <c r="C43" s="256" t="str">
        <f>IF('Azioni progetto'!B42="Divulgazione_altre_aziende",VLOOKUP('Azioni progetto'!D42,MAzioni!$J$3:$K$23,2,FALSE),'Azioni progetto'!D42)</f>
        <v>-- Seleziona --</v>
      </c>
      <c r="D43" s="256" t="str">
        <f>IF('Azioni progetto'!E42&lt;&gt;"",'Azioni progetto'!E42,"")</f>
        <v/>
      </c>
      <c r="E43" s="256"/>
      <c r="F43" s="256" t="str">
        <f>IF('Azioni progetto'!B42="Divulgazione_altre_aziende",VLOOKUP('Azioni progetto'!F42,MAzioni!$J$3:$K$23,2,FALSE),'Azioni progetto'!F42)</f>
        <v>-- Seleziona --</v>
      </c>
      <c r="G43" s="256" t="str">
        <f>IF('Azioni progetto'!G42&lt;&gt;"",'Azioni progetto'!G42,"")</f>
        <v/>
      </c>
      <c r="H43" s="256"/>
      <c r="I43" s="256" t="str">
        <f>IF('Azioni progetto'!B42="Divulgazione_altre_aziende",VLOOKUP('Azioni progetto'!H42,MAzioni!$J$3:$K$23,2,FALSE),'Azioni progetto'!H42)</f>
        <v>-- Seleziona --</v>
      </c>
      <c r="J43" s="256" t="str">
        <f>IF('Azioni progetto'!J42&lt;&gt;"",'Azioni progetto'!J42,"")</f>
        <v/>
      </c>
      <c r="K43" s="256"/>
      <c r="L43" s="251" t="s">
        <v>462</v>
      </c>
      <c r="M43" s="256" t="str">
        <f>IF('Azioni progetto'!I42&lt;&gt;"",'Azioni progetto'!I42,"")</f>
        <v/>
      </c>
      <c r="N43" s="256"/>
      <c r="O43" s="251" t="s">
        <v>462</v>
      </c>
      <c r="P43" s="256"/>
      <c r="Q43" s="256"/>
      <c r="R43" s="251" t="s">
        <v>462</v>
      </c>
      <c r="S43" s="251"/>
      <c r="T43" s="394"/>
      <c r="U43" s="251" t="s">
        <v>462</v>
      </c>
      <c r="V43" s="251"/>
      <c r="W43" s="394"/>
      <c r="X43" s="251" t="s">
        <v>462</v>
      </c>
      <c r="Y43" s="251"/>
      <c r="Z43" s="394"/>
      <c r="AA43" s="251" t="s">
        <v>462</v>
      </c>
      <c r="AB43" s="251"/>
      <c r="AC43" s="394"/>
      <c r="AD43" s="251" t="s">
        <v>462</v>
      </c>
      <c r="AE43" s="251"/>
      <c r="AF43" s="394"/>
      <c r="AG43" s="252" t="str">
        <f>IF('Azioni progetto'!K42&lt;&gt;"",'Azioni progetto'!K42,"")</f>
        <v/>
      </c>
      <c r="AH43" s="252" t="str">
        <f>IF('Azioni progetto'!L42&lt;&gt;"",'Azioni progetto'!L42,"")</f>
        <v/>
      </c>
      <c r="AI43" s="22">
        <f t="shared" si="1"/>
        <v>0</v>
      </c>
      <c r="AJ43" s="257" t="str">
        <f>IF('Azioni progetto'!P42&lt;&gt;"",'Azioni progetto'!P42,"")</f>
        <v>--Seleziona--</v>
      </c>
      <c r="AK43" s="257" t="str">
        <f>IF('Azioni progetto'!Q42&lt;&gt;"",'Azioni progetto'!Q42,"")</f>
        <v>--Seleziona--</v>
      </c>
      <c r="AL43" s="257" t="str">
        <f>IF('Azioni progetto'!R42&lt;&gt;"",'Azioni progetto'!R42,"")</f>
        <v>--Seleziona--</v>
      </c>
      <c r="AM43" s="61" t="s">
        <v>641</v>
      </c>
      <c r="AN43" s="61" t="s">
        <v>641</v>
      </c>
      <c r="AO43" s="61" t="s">
        <v>641</v>
      </c>
      <c r="AP43" s="61" t="s">
        <v>641</v>
      </c>
      <c r="AQ43" s="61" t="s">
        <v>641</v>
      </c>
      <c r="AR43" s="61" t="s">
        <v>641</v>
      </c>
      <c r="AS43" s="61" t="s">
        <v>641</v>
      </c>
      <c r="AT43" s="61" t="s">
        <v>641</v>
      </c>
      <c r="AU43" s="61" t="s">
        <v>641</v>
      </c>
      <c r="AV43" s="61" t="s">
        <v>641</v>
      </c>
      <c r="AW43" s="61" t="s">
        <v>641</v>
      </c>
      <c r="AX43" s="61" t="s">
        <v>641</v>
      </c>
      <c r="AY43" s="61" t="s">
        <v>641</v>
      </c>
      <c r="AZ43" s="61" t="s">
        <v>641</v>
      </c>
      <c r="BA43" s="61" t="s">
        <v>641</v>
      </c>
      <c r="BB43" s="61" t="s">
        <v>641</v>
      </c>
      <c r="BC43" s="61" t="s">
        <v>641</v>
      </c>
      <c r="BD43" s="61" t="s">
        <v>641</v>
      </c>
      <c r="BE43" s="258">
        <f t="shared" si="2"/>
        <v>0</v>
      </c>
      <c r="BF43" s="258">
        <f t="shared" si="3"/>
        <v>0</v>
      </c>
      <c r="BG43" s="258">
        <f t="shared" si="3"/>
        <v>0</v>
      </c>
      <c r="BH43" s="258">
        <f t="shared" si="3"/>
        <v>0</v>
      </c>
      <c r="BI43" s="258">
        <f t="shared" si="3"/>
        <v>0</v>
      </c>
      <c r="BJ43" s="258">
        <f t="shared" si="3"/>
        <v>0</v>
      </c>
      <c r="BK43" s="258">
        <f t="shared" si="3"/>
        <v>0</v>
      </c>
      <c r="BL43" s="258">
        <f t="shared" si="3"/>
        <v>0</v>
      </c>
      <c r="BM43" s="258">
        <f t="shared" si="3"/>
        <v>0</v>
      </c>
      <c r="BN43" s="258">
        <f t="shared" si="4"/>
        <v>0</v>
      </c>
      <c r="BO43" s="258"/>
      <c r="BP43" s="258"/>
      <c r="BQ43" s="258"/>
      <c r="BR43" s="258"/>
      <c r="BS43" s="258"/>
      <c r="BT43" s="258"/>
      <c r="BU43" s="258"/>
      <c r="BV43" s="258"/>
      <c r="BW43" s="258">
        <f t="shared" si="5"/>
        <v>0</v>
      </c>
      <c r="BX43" s="258"/>
      <c r="BY43" s="258"/>
      <c r="BZ43" s="258"/>
      <c r="CA43" s="258"/>
      <c r="CB43" s="258"/>
      <c r="CC43" s="258"/>
      <c r="CD43" s="258"/>
      <c r="CE43" s="258"/>
      <c r="CF43" s="258">
        <f t="shared" si="6"/>
        <v>0</v>
      </c>
      <c r="CG43" s="258"/>
      <c r="CH43" s="258"/>
      <c r="CI43" s="258"/>
      <c r="CJ43" s="258"/>
      <c r="CK43" s="258"/>
      <c r="CL43" s="258"/>
      <c r="CM43" s="258"/>
      <c r="CN43" s="258"/>
      <c r="CO43" s="258">
        <f t="shared" si="7"/>
        <v>0</v>
      </c>
      <c r="CP43" s="258"/>
      <c r="CQ43" s="258"/>
      <c r="CR43" s="258"/>
      <c r="CS43" s="258"/>
      <c r="CT43" s="258"/>
      <c r="CU43" s="258"/>
      <c r="CV43" s="258"/>
      <c r="CW43" s="258"/>
      <c r="CX43" s="258">
        <f t="shared" si="8"/>
        <v>0</v>
      </c>
      <c r="CY43" s="258"/>
      <c r="CZ43" s="258"/>
      <c r="DA43" s="258"/>
      <c r="DB43" s="258"/>
      <c r="DC43" s="258"/>
      <c r="DD43" s="258"/>
      <c r="DE43" s="258"/>
      <c r="DF43" s="258"/>
      <c r="DG43" s="258">
        <f t="shared" si="9"/>
        <v>0</v>
      </c>
      <c r="DH43" s="258"/>
      <c r="DI43" s="258"/>
      <c r="DJ43" s="258"/>
      <c r="DK43" s="258"/>
      <c r="DL43" s="258"/>
      <c r="DM43" s="258"/>
      <c r="DN43" s="258"/>
      <c r="DO43" s="258"/>
      <c r="DP43" s="258">
        <f t="shared" si="10"/>
        <v>0</v>
      </c>
      <c r="DQ43" s="258"/>
      <c r="DR43" s="258"/>
      <c r="DS43" s="258"/>
      <c r="DT43" s="258"/>
      <c r="DU43" s="258"/>
      <c r="DV43" s="258"/>
      <c r="DW43" s="258"/>
      <c r="DX43" s="258"/>
      <c r="DY43" s="258">
        <f t="shared" si="11"/>
        <v>0</v>
      </c>
      <c r="DZ43" s="258"/>
      <c r="EA43" s="258"/>
      <c r="EB43" s="258"/>
      <c r="EC43" s="258"/>
      <c r="ED43" s="258"/>
      <c r="EE43" s="258"/>
      <c r="EF43" s="258"/>
      <c r="EG43" s="258"/>
      <c r="EH43" s="258">
        <f t="shared" si="12"/>
        <v>0</v>
      </c>
      <c r="EI43" s="258"/>
      <c r="EJ43" s="258"/>
      <c r="EK43" s="258"/>
      <c r="EL43" s="258"/>
      <c r="EM43" s="258"/>
      <c r="EN43" s="258"/>
      <c r="EO43" s="258"/>
      <c r="EP43" s="258"/>
      <c r="EQ43" s="258">
        <f t="shared" si="13"/>
        <v>0</v>
      </c>
      <c r="ER43" s="258"/>
      <c r="ES43" s="258"/>
      <c r="ET43" s="258"/>
      <c r="EU43" s="258"/>
      <c r="EV43" s="258"/>
      <c r="EW43" s="258"/>
      <c r="EX43" s="258"/>
      <c r="EY43" s="258"/>
      <c r="EZ43" s="258">
        <f t="shared" si="14"/>
        <v>0</v>
      </c>
      <c r="FA43" s="258"/>
      <c r="FB43" s="258"/>
      <c r="FC43" s="258"/>
      <c r="FD43" s="258"/>
      <c r="FE43" s="258"/>
      <c r="FF43" s="258"/>
      <c r="FG43" s="258"/>
      <c r="FH43" s="258"/>
      <c r="FI43" s="258">
        <f t="shared" si="15"/>
        <v>0</v>
      </c>
      <c r="FJ43" s="258"/>
      <c r="FK43" s="258"/>
      <c r="FL43" s="258"/>
      <c r="FM43" s="258"/>
      <c r="FN43" s="258"/>
      <c r="FO43" s="258"/>
      <c r="FP43" s="258"/>
      <c r="FQ43" s="258"/>
      <c r="FR43" s="258">
        <f t="shared" si="16"/>
        <v>0</v>
      </c>
      <c r="FS43" s="258"/>
      <c r="FT43" s="258"/>
      <c r="FU43" s="258"/>
      <c r="FV43" s="258"/>
      <c r="FW43" s="258"/>
      <c r="FX43" s="258"/>
      <c r="FY43" s="258"/>
      <c r="FZ43" s="258"/>
      <c r="GA43" s="258">
        <f t="shared" si="17"/>
        <v>0</v>
      </c>
      <c r="GB43" s="258"/>
      <c r="GC43" s="258"/>
      <c r="GD43" s="258"/>
      <c r="GE43" s="258"/>
      <c r="GF43" s="258"/>
      <c r="GG43" s="258"/>
      <c r="GH43" s="258"/>
      <c r="GI43" s="258"/>
      <c r="GJ43" s="258">
        <f t="shared" si="18"/>
        <v>0</v>
      </c>
      <c r="GK43" s="258"/>
      <c r="GL43" s="258"/>
      <c r="GM43" s="258"/>
      <c r="GN43" s="258"/>
      <c r="GO43" s="258"/>
      <c r="GP43" s="258"/>
      <c r="GQ43" s="258"/>
      <c r="GR43" s="258"/>
      <c r="GS43" s="258">
        <f t="shared" si="19"/>
        <v>0</v>
      </c>
      <c r="GT43" s="258"/>
      <c r="GU43" s="258"/>
      <c r="GV43" s="258"/>
      <c r="GW43" s="258"/>
      <c r="GX43" s="258"/>
      <c r="GY43" s="258"/>
      <c r="GZ43" s="258"/>
      <c r="HA43" s="258"/>
      <c r="HB43" s="258">
        <f t="shared" si="20"/>
        <v>0</v>
      </c>
      <c r="HC43" s="258"/>
      <c r="HD43" s="258"/>
      <c r="HE43" s="258"/>
      <c r="HF43" s="258"/>
      <c r="HG43" s="258"/>
      <c r="HH43" s="258"/>
      <c r="HI43" s="258"/>
      <c r="HJ43" s="258"/>
      <c r="HK43" s="258">
        <f t="shared" si="21"/>
        <v>0</v>
      </c>
      <c r="HL43" s="258"/>
      <c r="HM43" s="258"/>
      <c r="HN43" s="258"/>
      <c r="HO43" s="258"/>
      <c r="HP43" s="258"/>
      <c r="HQ43" s="258"/>
      <c r="HR43" s="258"/>
      <c r="HS43" s="258"/>
      <c r="HT43" s="258">
        <f t="shared" si="22"/>
        <v>0</v>
      </c>
      <c r="HU43" s="258"/>
      <c r="HV43" s="258"/>
      <c r="HW43" s="258"/>
      <c r="HX43" s="258"/>
      <c r="HY43" s="258"/>
      <c r="HZ43" s="258"/>
      <c r="IA43" s="258"/>
      <c r="IB43" s="258"/>
      <c r="IC43" s="258">
        <f t="shared" si="23"/>
        <v>0</v>
      </c>
      <c r="ID43" s="258"/>
      <c r="IE43" s="258"/>
      <c r="IF43" s="258"/>
      <c r="IG43" s="258"/>
      <c r="IH43" s="258"/>
      <c r="II43" s="258"/>
      <c r="IJ43" s="258"/>
      <c r="IK43" s="258"/>
      <c r="IL43" s="258">
        <f t="shared" si="24"/>
        <v>0</v>
      </c>
      <c r="IM43" s="258"/>
      <c r="IN43" s="258"/>
      <c r="IO43" s="258"/>
      <c r="IP43" s="258"/>
      <c r="IQ43" s="258"/>
      <c r="IR43" s="258"/>
      <c r="IS43" s="258"/>
      <c r="IT43" s="258"/>
    </row>
    <row r="44" spans="1:254" x14ac:dyDescent="0.25">
      <c r="A44" s="256" t="str">
        <f>IF('Azioni progetto'!B43&lt;&gt;"",'Azioni progetto'!B43,"")</f>
        <v>-- Seleziona --</v>
      </c>
      <c r="B44" s="256" t="str">
        <f>IF('Azioni progetto'!C43&lt;&gt;"",'Azioni progetto'!C43,"")</f>
        <v/>
      </c>
      <c r="C44" s="256" t="str">
        <f>IF('Azioni progetto'!B43="Divulgazione_altre_aziende",VLOOKUP('Azioni progetto'!D43,MAzioni!$J$3:$K$23,2,FALSE),'Azioni progetto'!D43)</f>
        <v>-- Seleziona --</v>
      </c>
      <c r="D44" s="256" t="str">
        <f>IF('Azioni progetto'!E43&lt;&gt;"",'Azioni progetto'!E43,"")</f>
        <v/>
      </c>
      <c r="E44" s="256"/>
      <c r="F44" s="256" t="str">
        <f>IF('Azioni progetto'!B43="Divulgazione_altre_aziende",VLOOKUP('Azioni progetto'!F43,MAzioni!$J$3:$K$23,2,FALSE),'Azioni progetto'!F43)</f>
        <v>-- Seleziona --</v>
      </c>
      <c r="G44" s="256" t="str">
        <f>IF('Azioni progetto'!G43&lt;&gt;"",'Azioni progetto'!G43,"")</f>
        <v/>
      </c>
      <c r="H44" s="256"/>
      <c r="I44" s="256" t="str">
        <f>IF('Azioni progetto'!B43="Divulgazione_altre_aziende",VLOOKUP('Azioni progetto'!H43,MAzioni!$J$3:$K$23,2,FALSE),'Azioni progetto'!H43)</f>
        <v>-- Seleziona --</v>
      </c>
      <c r="J44" s="256" t="str">
        <f>IF('Azioni progetto'!J43&lt;&gt;"",'Azioni progetto'!J43,"")</f>
        <v/>
      </c>
      <c r="K44" s="256"/>
      <c r="L44" s="251" t="s">
        <v>462</v>
      </c>
      <c r="M44" s="256" t="str">
        <f>IF('Azioni progetto'!I43&lt;&gt;"",'Azioni progetto'!I43,"")</f>
        <v/>
      </c>
      <c r="N44" s="256"/>
      <c r="O44" s="251" t="s">
        <v>462</v>
      </c>
      <c r="P44" s="256"/>
      <c r="Q44" s="256"/>
      <c r="R44" s="251" t="s">
        <v>462</v>
      </c>
      <c r="S44" s="251"/>
      <c r="T44" s="394"/>
      <c r="U44" s="251" t="s">
        <v>462</v>
      </c>
      <c r="V44" s="251"/>
      <c r="W44" s="394"/>
      <c r="X44" s="251" t="s">
        <v>462</v>
      </c>
      <c r="Y44" s="251"/>
      <c r="Z44" s="394"/>
      <c r="AA44" s="251" t="s">
        <v>462</v>
      </c>
      <c r="AB44" s="251"/>
      <c r="AC44" s="394"/>
      <c r="AD44" s="251" t="s">
        <v>462</v>
      </c>
      <c r="AE44" s="251"/>
      <c r="AF44" s="394"/>
      <c r="AG44" s="252" t="str">
        <f>IF('Azioni progetto'!K43&lt;&gt;"",'Azioni progetto'!K43,"")</f>
        <v/>
      </c>
      <c r="AH44" s="252" t="str">
        <f>IF('Azioni progetto'!L43&lt;&gt;"",'Azioni progetto'!L43,"")</f>
        <v/>
      </c>
      <c r="AI44" s="22">
        <f t="shared" si="1"/>
        <v>0</v>
      </c>
      <c r="AJ44" s="257" t="str">
        <f>IF('Azioni progetto'!P43&lt;&gt;"",'Azioni progetto'!P43,"")</f>
        <v>--Seleziona--</v>
      </c>
      <c r="AK44" s="257" t="str">
        <f>IF('Azioni progetto'!Q43&lt;&gt;"",'Azioni progetto'!Q43,"")</f>
        <v>--Seleziona--</v>
      </c>
      <c r="AL44" s="257" t="str">
        <f>IF('Azioni progetto'!R43&lt;&gt;"",'Azioni progetto'!R43,"")</f>
        <v>--Seleziona--</v>
      </c>
      <c r="AM44" s="61" t="s">
        <v>641</v>
      </c>
      <c r="AN44" s="61" t="s">
        <v>641</v>
      </c>
      <c r="AO44" s="61" t="s">
        <v>641</v>
      </c>
      <c r="AP44" s="61" t="s">
        <v>641</v>
      </c>
      <c r="AQ44" s="61" t="s">
        <v>641</v>
      </c>
      <c r="AR44" s="61" t="s">
        <v>641</v>
      </c>
      <c r="AS44" s="61" t="s">
        <v>641</v>
      </c>
      <c r="AT44" s="61" t="s">
        <v>641</v>
      </c>
      <c r="AU44" s="61" t="s">
        <v>641</v>
      </c>
      <c r="AV44" s="61" t="s">
        <v>641</v>
      </c>
      <c r="AW44" s="61" t="s">
        <v>641</v>
      </c>
      <c r="AX44" s="61" t="s">
        <v>641</v>
      </c>
      <c r="AY44" s="61" t="s">
        <v>641</v>
      </c>
      <c r="AZ44" s="61" t="s">
        <v>641</v>
      </c>
      <c r="BA44" s="61" t="s">
        <v>641</v>
      </c>
      <c r="BB44" s="61" t="s">
        <v>641</v>
      </c>
      <c r="BC44" s="61" t="s">
        <v>641</v>
      </c>
      <c r="BD44" s="61" t="s">
        <v>641</v>
      </c>
      <c r="BE44" s="258">
        <f t="shared" si="2"/>
        <v>0</v>
      </c>
      <c r="BF44" s="258">
        <f t="shared" si="3"/>
        <v>0</v>
      </c>
      <c r="BG44" s="258">
        <f t="shared" si="3"/>
        <v>0</v>
      </c>
      <c r="BH44" s="258">
        <f t="shared" si="3"/>
        <v>0</v>
      </c>
      <c r="BI44" s="258">
        <f t="shared" si="3"/>
        <v>0</v>
      </c>
      <c r="BJ44" s="258">
        <f t="shared" si="3"/>
        <v>0</v>
      </c>
      <c r="BK44" s="258">
        <f t="shared" si="3"/>
        <v>0</v>
      </c>
      <c r="BL44" s="258">
        <f t="shared" si="3"/>
        <v>0</v>
      </c>
      <c r="BM44" s="258">
        <f t="shared" si="3"/>
        <v>0</v>
      </c>
      <c r="BN44" s="258">
        <f t="shared" si="4"/>
        <v>0</v>
      </c>
      <c r="BO44" s="258"/>
      <c r="BP44" s="258"/>
      <c r="BQ44" s="258"/>
      <c r="BR44" s="258"/>
      <c r="BS44" s="258"/>
      <c r="BT44" s="258"/>
      <c r="BU44" s="258"/>
      <c r="BV44" s="258"/>
      <c r="BW44" s="258">
        <f t="shared" si="5"/>
        <v>0</v>
      </c>
      <c r="BX44" s="258"/>
      <c r="BY44" s="258"/>
      <c r="BZ44" s="258"/>
      <c r="CA44" s="258"/>
      <c r="CB44" s="258"/>
      <c r="CC44" s="258"/>
      <c r="CD44" s="258"/>
      <c r="CE44" s="258"/>
      <c r="CF44" s="258">
        <f t="shared" si="6"/>
        <v>0</v>
      </c>
      <c r="CG44" s="258"/>
      <c r="CH44" s="258"/>
      <c r="CI44" s="258"/>
      <c r="CJ44" s="258"/>
      <c r="CK44" s="258"/>
      <c r="CL44" s="258"/>
      <c r="CM44" s="258"/>
      <c r="CN44" s="258"/>
      <c r="CO44" s="258">
        <f t="shared" si="7"/>
        <v>0</v>
      </c>
      <c r="CP44" s="258"/>
      <c r="CQ44" s="258"/>
      <c r="CR44" s="258"/>
      <c r="CS44" s="258"/>
      <c r="CT44" s="258"/>
      <c r="CU44" s="258"/>
      <c r="CV44" s="258"/>
      <c r="CW44" s="258"/>
      <c r="CX44" s="258">
        <f t="shared" si="8"/>
        <v>0</v>
      </c>
      <c r="CY44" s="258"/>
      <c r="CZ44" s="258"/>
      <c r="DA44" s="258"/>
      <c r="DB44" s="258"/>
      <c r="DC44" s="258"/>
      <c r="DD44" s="258"/>
      <c r="DE44" s="258"/>
      <c r="DF44" s="258"/>
      <c r="DG44" s="258">
        <f t="shared" si="9"/>
        <v>0</v>
      </c>
      <c r="DH44" s="258"/>
      <c r="DI44" s="258"/>
      <c r="DJ44" s="258"/>
      <c r="DK44" s="258"/>
      <c r="DL44" s="258"/>
      <c r="DM44" s="258"/>
      <c r="DN44" s="258"/>
      <c r="DO44" s="258"/>
      <c r="DP44" s="258">
        <f t="shared" si="10"/>
        <v>0</v>
      </c>
      <c r="DQ44" s="258"/>
      <c r="DR44" s="258"/>
      <c r="DS44" s="258"/>
      <c r="DT44" s="258"/>
      <c r="DU44" s="258"/>
      <c r="DV44" s="258"/>
      <c r="DW44" s="258"/>
      <c r="DX44" s="258"/>
      <c r="DY44" s="258">
        <f t="shared" si="11"/>
        <v>0</v>
      </c>
      <c r="DZ44" s="258"/>
      <c r="EA44" s="258"/>
      <c r="EB44" s="258"/>
      <c r="EC44" s="258"/>
      <c r="ED44" s="258"/>
      <c r="EE44" s="258"/>
      <c r="EF44" s="258"/>
      <c r="EG44" s="258"/>
      <c r="EH44" s="258">
        <f t="shared" si="12"/>
        <v>0</v>
      </c>
      <c r="EI44" s="258"/>
      <c r="EJ44" s="258"/>
      <c r="EK44" s="258"/>
      <c r="EL44" s="258"/>
      <c r="EM44" s="258"/>
      <c r="EN44" s="258"/>
      <c r="EO44" s="258"/>
      <c r="EP44" s="258"/>
      <c r="EQ44" s="258">
        <f t="shared" si="13"/>
        <v>0</v>
      </c>
      <c r="ER44" s="258"/>
      <c r="ES44" s="258"/>
      <c r="ET44" s="258"/>
      <c r="EU44" s="258"/>
      <c r="EV44" s="258"/>
      <c r="EW44" s="258"/>
      <c r="EX44" s="258"/>
      <c r="EY44" s="258"/>
      <c r="EZ44" s="258">
        <f t="shared" si="14"/>
        <v>0</v>
      </c>
      <c r="FA44" s="258"/>
      <c r="FB44" s="258"/>
      <c r="FC44" s="258"/>
      <c r="FD44" s="258"/>
      <c r="FE44" s="258"/>
      <c r="FF44" s="258"/>
      <c r="FG44" s="258"/>
      <c r="FH44" s="258"/>
      <c r="FI44" s="258">
        <f t="shared" si="15"/>
        <v>0</v>
      </c>
      <c r="FJ44" s="258"/>
      <c r="FK44" s="258"/>
      <c r="FL44" s="258"/>
      <c r="FM44" s="258"/>
      <c r="FN44" s="258"/>
      <c r="FO44" s="258"/>
      <c r="FP44" s="258"/>
      <c r="FQ44" s="258"/>
      <c r="FR44" s="258">
        <f t="shared" si="16"/>
        <v>0</v>
      </c>
      <c r="FS44" s="258"/>
      <c r="FT44" s="258"/>
      <c r="FU44" s="258"/>
      <c r="FV44" s="258"/>
      <c r="FW44" s="258"/>
      <c r="FX44" s="258"/>
      <c r="FY44" s="258"/>
      <c r="FZ44" s="258"/>
      <c r="GA44" s="258">
        <f t="shared" si="17"/>
        <v>0</v>
      </c>
      <c r="GB44" s="258"/>
      <c r="GC44" s="258"/>
      <c r="GD44" s="258"/>
      <c r="GE44" s="258"/>
      <c r="GF44" s="258"/>
      <c r="GG44" s="258"/>
      <c r="GH44" s="258"/>
      <c r="GI44" s="258"/>
      <c r="GJ44" s="258">
        <f t="shared" si="18"/>
        <v>0</v>
      </c>
      <c r="GK44" s="258"/>
      <c r="GL44" s="258"/>
      <c r="GM44" s="258"/>
      <c r="GN44" s="258"/>
      <c r="GO44" s="258"/>
      <c r="GP44" s="258"/>
      <c r="GQ44" s="258"/>
      <c r="GR44" s="258"/>
      <c r="GS44" s="258">
        <f t="shared" si="19"/>
        <v>0</v>
      </c>
      <c r="GT44" s="258"/>
      <c r="GU44" s="258"/>
      <c r="GV44" s="258"/>
      <c r="GW44" s="258"/>
      <c r="GX44" s="258"/>
      <c r="GY44" s="258"/>
      <c r="GZ44" s="258"/>
      <c r="HA44" s="258"/>
      <c r="HB44" s="258">
        <f t="shared" si="20"/>
        <v>0</v>
      </c>
      <c r="HC44" s="258"/>
      <c r="HD44" s="258"/>
      <c r="HE44" s="258"/>
      <c r="HF44" s="258"/>
      <c r="HG44" s="258"/>
      <c r="HH44" s="258"/>
      <c r="HI44" s="258"/>
      <c r="HJ44" s="258"/>
      <c r="HK44" s="258">
        <f t="shared" si="21"/>
        <v>0</v>
      </c>
      <c r="HL44" s="258"/>
      <c r="HM44" s="258"/>
      <c r="HN44" s="258"/>
      <c r="HO44" s="258"/>
      <c r="HP44" s="258"/>
      <c r="HQ44" s="258"/>
      <c r="HR44" s="258"/>
      <c r="HS44" s="258"/>
      <c r="HT44" s="258">
        <f t="shared" si="22"/>
        <v>0</v>
      </c>
      <c r="HU44" s="258"/>
      <c r="HV44" s="258"/>
      <c r="HW44" s="258"/>
      <c r="HX44" s="258"/>
      <c r="HY44" s="258"/>
      <c r="HZ44" s="258"/>
      <c r="IA44" s="258"/>
      <c r="IB44" s="258"/>
      <c r="IC44" s="258">
        <f t="shared" si="23"/>
        <v>0</v>
      </c>
      <c r="ID44" s="258"/>
      <c r="IE44" s="258"/>
      <c r="IF44" s="258"/>
      <c r="IG44" s="258"/>
      <c r="IH44" s="258"/>
      <c r="II44" s="258"/>
      <c r="IJ44" s="258"/>
      <c r="IK44" s="258"/>
      <c r="IL44" s="258">
        <f t="shared" si="24"/>
        <v>0</v>
      </c>
      <c r="IM44" s="258"/>
      <c r="IN44" s="258"/>
      <c r="IO44" s="258"/>
      <c r="IP44" s="258"/>
      <c r="IQ44" s="258"/>
      <c r="IR44" s="258"/>
      <c r="IS44" s="258"/>
      <c r="IT44" s="258"/>
    </row>
    <row r="45" spans="1:254" x14ac:dyDescent="0.25">
      <c r="A45" s="256" t="str">
        <f>IF('Azioni progetto'!B44&lt;&gt;"",'Azioni progetto'!B44,"")</f>
        <v>-- Seleziona --</v>
      </c>
      <c r="B45" s="256" t="str">
        <f>IF('Azioni progetto'!C44&lt;&gt;"",'Azioni progetto'!C44,"")</f>
        <v/>
      </c>
      <c r="C45" s="256" t="str">
        <f>IF('Azioni progetto'!B44="Divulgazione_altre_aziende",VLOOKUP('Azioni progetto'!D44,MAzioni!$J$3:$K$23,2,FALSE),'Azioni progetto'!D44)</f>
        <v>-- Seleziona --</v>
      </c>
      <c r="D45" s="256" t="str">
        <f>IF('Azioni progetto'!E44&lt;&gt;"",'Azioni progetto'!E44,"")</f>
        <v/>
      </c>
      <c r="E45" s="256"/>
      <c r="F45" s="256" t="str">
        <f>IF('Azioni progetto'!B44="Divulgazione_altre_aziende",VLOOKUP('Azioni progetto'!F44,MAzioni!$J$3:$K$23,2,FALSE),'Azioni progetto'!F44)</f>
        <v>-- Seleziona --</v>
      </c>
      <c r="G45" s="256" t="str">
        <f>IF('Azioni progetto'!G44&lt;&gt;"",'Azioni progetto'!G44,"")</f>
        <v/>
      </c>
      <c r="H45" s="256"/>
      <c r="I45" s="256" t="str">
        <f>IF('Azioni progetto'!B44="Divulgazione_altre_aziende",VLOOKUP('Azioni progetto'!H44,MAzioni!$J$3:$K$23,2,FALSE),'Azioni progetto'!H44)</f>
        <v>-- Seleziona --</v>
      </c>
      <c r="J45" s="256" t="str">
        <f>IF('Azioni progetto'!J44&lt;&gt;"",'Azioni progetto'!J44,"")</f>
        <v/>
      </c>
      <c r="K45" s="256"/>
      <c r="L45" s="251" t="s">
        <v>462</v>
      </c>
      <c r="M45" s="256" t="str">
        <f>IF('Azioni progetto'!I44&lt;&gt;"",'Azioni progetto'!I44,"")</f>
        <v/>
      </c>
      <c r="N45" s="256"/>
      <c r="O45" s="251" t="s">
        <v>462</v>
      </c>
      <c r="P45" s="256"/>
      <c r="Q45" s="256"/>
      <c r="R45" s="251" t="s">
        <v>462</v>
      </c>
      <c r="S45" s="251"/>
      <c r="T45" s="394"/>
      <c r="U45" s="251" t="s">
        <v>462</v>
      </c>
      <c r="V45" s="251"/>
      <c r="W45" s="394"/>
      <c r="X45" s="251" t="s">
        <v>462</v>
      </c>
      <c r="Y45" s="251"/>
      <c r="Z45" s="394"/>
      <c r="AA45" s="251" t="s">
        <v>462</v>
      </c>
      <c r="AB45" s="251"/>
      <c r="AC45" s="394"/>
      <c r="AD45" s="251" t="s">
        <v>462</v>
      </c>
      <c r="AE45" s="251"/>
      <c r="AF45" s="394"/>
      <c r="AG45" s="252" t="str">
        <f>IF('Azioni progetto'!K44&lt;&gt;"",'Azioni progetto'!K44,"")</f>
        <v/>
      </c>
      <c r="AH45" s="252" t="str">
        <f>IF('Azioni progetto'!L44&lt;&gt;"",'Azioni progetto'!L44,"")</f>
        <v/>
      </c>
      <c r="AI45" s="22">
        <f t="shared" si="1"/>
        <v>0</v>
      </c>
      <c r="AJ45" s="257" t="str">
        <f>IF('Azioni progetto'!P44&lt;&gt;"",'Azioni progetto'!P44,"")</f>
        <v>--Seleziona--</v>
      </c>
      <c r="AK45" s="257" t="str">
        <f>IF('Azioni progetto'!Q44&lt;&gt;"",'Azioni progetto'!Q44,"")</f>
        <v>--Seleziona--</v>
      </c>
      <c r="AL45" s="257" t="str">
        <f>IF('Azioni progetto'!R44&lt;&gt;"",'Azioni progetto'!R44,"")</f>
        <v>--Seleziona--</v>
      </c>
      <c r="AM45" s="61" t="s">
        <v>641</v>
      </c>
      <c r="AN45" s="61" t="s">
        <v>641</v>
      </c>
      <c r="AO45" s="61" t="s">
        <v>641</v>
      </c>
      <c r="AP45" s="61" t="s">
        <v>641</v>
      </c>
      <c r="AQ45" s="61" t="s">
        <v>641</v>
      </c>
      <c r="AR45" s="61" t="s">
        <v>641</v>
      </c>
      <c r="AS45" s="61" t="s">
        <v>641</v>
      </c>
      <c r="AT45" s="61" t="s">
        <v>641</v>
      </c>
      <c r="AU45" s="61" t="s">
        <v>641</v>
      </c>
      <c r="AV45" s="61" t="s">
        <v>641</v>
      </c>
      <c r="AW45" s="61" t="s">
        <v>641</v>
      </c>
      <c r="AX45" s="61" t="s">
        <v>641</v>
      </c>
      <c r="AY45" s="61" t="s">
        <v>641</v>
      </c>
      <c r="AZ45" s="61" t="s">
        <v>641</v>
      </c>
      <c r="BA45" s="61" t="s">
        <v>641</v>
      </c>
      <c r="BB45" s="61" t="s">
        <v>641</v>
      </c>
      <c r="BC45" s="61" t="s">
        <v>641</v>
      </c>
      <c r="BD45" s="61" t="s">
        <v>641</v>
      </c>
      <c r="BE45" s="258">
        <f t="shared" si="2"/>
        <v>0</v>
      </c>
      <c r="BF45" s="258">
        <f t="shared" si="3"/>
        <v>0</v>
      </c>
      <c r="BG45" s="258">
        <f t="shared" si="3"/>
        <v>0</v>
      </c>
      <c r="BH45" s="258">
        <f t="shared" si="3"/>
        <v>0</v>
      </c>
      <c r="BI45" s="258">
        <f t="shared" si="3"/>
        <v>0</v>
      </c>
      <c r="BJ45" s="258">
        <f t="shared" si="3"/>
        <v>0</v>
      </c>
      <c r="BK45" s="258">
        <f t="shared" si="3"/>
        <v>0</v>
      </c>
      <c r="BL45" s="258">
        <f t="shared" si="3"/>
        <v>0</v>
      </c>
      <c r="BM45" s="258">
        <f t="shared" si="3"/>
        <v>0</v>
      </c>
      <c r="BN45" s="258">
        <f t="shared" si="4"/>
        <v>0</v>
      </c>
      <c r="BO45" s="258"/>
      <c r="BP45" s="258"/>
      <c r="BQ45" s="258"/>
      <c r="BR45" s="258"/>
      <c r="BS45" s="258"/>
      <c r="BT45" s="258"/>
      <c r="BU45" s="258"/>
      <c r="BV45" s="258"/>
      <c r="BW45" s="258">
        <f t="shared" si="5"/>
        <v>0</v>
      </c>
      <c r="BX45" s="258"/>
      <c r="BY45" s="258"/>
      <c r="BZ45" s="258"/>
      <c r="CA45" s="258"/>
      <c r="CB45" s="258"/>
      <c r="CC45" s="258"/>
      <c r="CD45" s="258"/>
      <c r="CE45" s="258"/>
      <c r="CF45" s="258">
        <f t="shared" si="6"/>
        <v>0</v>
      </c>
      <c r="CG45" s="258"/>
      <c r="CH45" s="258"/>
      <c r="CI45" s="258"/>
      <c r="CJ45" s="258"/>
      <c r="CK45" s="258"/>
      <c r="CL45" s="258"/>
      <c r="CM45" s="258"/>
      <c r="CN45" s="258"/>
      <c r="CO45" s="258">
        <f t="shared" si="7"/>
        <v>0</v>
      </c>
      <c r="CP45" s="258"/>
      <c r="CQ45" s="258"/>
      <c r="CR45" s="258"/>
      <c r="CS45" s="258"/>
      <c r="CT45" s="258"/>
      <c r="CU45" s="258"/>
      <c r="CV45" s="258"/>
      <c r="CW45" s="258"/>
      <c r="CX45" s="258">
        <f t="shared" si="8"/>
        <v>0</v>
      </c>
      <c r="CY45" s="258"/>
      <c r="CZ45" s="258"/>
      <c r="DA45" s="258"/>
      <c r="DB45" s="258"/>
      <c r="DC45" s="258"/>
      <c r="DD45" s="258"/>
      <c r="DE45" s="258"/>
      <c r="DF45" s="258"/>
      <c r="DG45" s="258">
        <f t="shared" si="9"/>
        <v>0</v>
      </c>
      <c r="DH45" s="258"/>
      <c r="DI45" s="258"/>
      <c r="DJ45" s="258"/>
      <c r="DK45" s="258"/>
      <c r="DL45" s="258"/>
      <c r="DM45" s="258"/>
      <c r="DN45" s="258"/>
      <c r="DO45" s="258"/>
      <c r="DP45" s="258">
        <f t="shared" si="10"/>
        <v>0</v>
      </c>
      <c r="DQ45" s="258"/>
      <c r="DR45" s="258"/>
      <c r="DS45" s="258"/>
      <c r="DT45" s="258"/>
      <c r="DU45" s="258"/>
      <c r="DV45" s="258"/>
      <c r="DW45" s="258"/>
      <c r="DX45" s="258"/>
      <c r="DY45" s="258">
        <f t="shared" si="11"/>
        <v>0</v>
      </c>
      <c r="DZ45" s="258"/>
      <c r="EA45" s="258"/>
      <c r="EB45" s="258"/>
      <c r="EC45" s="258"/>
      <c r="ED45" s="258"/>
      <c r="EE45" s="258"/>
      <c r="EF45" s="258"/>
      <c r="EG45" s="258"/>
      <c r="EH45" s="258">
        <f t="shared" si="12"/>
        <v>0</v>
      </c>
      <c r="EI45" s="258"/>
      <c r="EJ45" s="258"/>
      <c r="EK45" s="258"/>
      <c r="EL45" s="258"/>
      <c r="EM45" s="258"/>
      <c r="EN45" s="258"/>
      <c r="EO45" s="258"/>
      <c r="EP45" s="258"/>
      <c r="EQ45" s="258">
        <f t="shared" si="13"/>
        <v>0</v>
      </c>
      <c r="ER45" s="258"/>
      <c r="ES45" s="258"/>
      <c r="ET45" s="258"/>
      <c r="EU45" s="258"/>
      <c r="EV45" s="258"/>
      <c r="EW45" s="258"/>
      <c r="EX45" s="258"/>
      <c r="EY45" s="258"/>
      <c r="EZ45" s="258">
        <f t="shared" si="14"/>
        <v>0</v>
      </c>
      <c r="FA45" s="258"/>
      <c r="FB45" s="258"/>
      <c r="FC45" s="258"/>
      <c r="FD45" s="258"/>
      <c r="FE45" s="258"/>
      <c r="FF45" s="258"/>
      <c r="FG45" s="258"/>
      <c r="FH45" s="258"/>
      <c r="FI45" s="258">
        <f t="shared" si="15"/>
        <v>0</v>
      </c>
      <c r="FJ45" s="258"/>
      <c r="FK45" s="258"/>
      <c r="FL45" s="258"/>
      <c r="FM45" s="258"/>
      <c r="FN45" s="258"/>
      <c r="FO45" s="258"/>
      <c r="FP45" s="258"/>
      <c r="FQ45" s="258"/>
      <c r="FR45" s="258">
        <f t="shared" si="16"/>
        <v>0</v>
      </c>
      <c r="FS45" s="258"/>
      <c r="FT45" s="258"/>
      <c r="FU45" s="258"/>
      <c r="FV45" s="258"/>
      <c r="FW45" s="258"/>
      <c r="FX45" s="258"/>
      <c r="FY45" s="258"/>
      <c r="FZ45" s="258"/>
      <c r="GA45" s="258">
        <f t="shared" si="17"/>
        <v>0</v>
      </c>
      <c r="GB45" s="258"/>
      <c r="GC45" s="258"/>
      <c r="GD45" s="258"/>
      <c r="GE45" s="258"/>
      <c r="GF45" s="258"/>
      <c r="GG45" s="258"/>
      <c r="GH45" s="258"/>
      <c r="GI45" s="258"/>
      <c r="GJ45" s="258">
        <f t="shared" si="18"/>
        <v>0</v>
      </c>
      <c r="GK45" s="258"/>
      <c r="GL45" s="258"/>
      <c r="GM45" s="258"/>
      <c r="GN45" s="258"/>
      <c r="GO45" s="258"/>
      <c r="GP45" s="258"/>
      <c r="GQ45" s="258"/>
      <c r="GR45" s="258"/>
      <c r="GS45" s="258">
        <f t="shared" si="19"/>
        <v>0</v>
      </c>
      <c r="GT45" s="258"/>
      <c r="GU45" s="258"/>
      <c r="GV45" s="258"/>
      <c r="GW45" s="258"/>
      <c r="GX45" s="258"/>
      <c r="GY45" s="258"/>
      <c r="GZ45" s="258"/>
      <c r="HA45" s="258"/>
      <c r="HB45" s="258">
        <f t="shared" si="20"/>
        <v>0</v>
      </c>
      <c r="HC45" s="258"/>
      <c r="HD45" s="258"/>
      <c r="HE45" s="258"/>
      <c r="HF45" s="258"/>
      <c r="HG45" s="258"/>
      <c r="HH45" s="258"/>
      <c r="HI45" s="258"/>
      <c r="HJ45" s="258"/>
      <c r="HK45" s="258">
        <f t="shared" si="21"/>
        <v>0</v>
      </c>
      <c r="HL45" s="258"/>
      <c r="HM45" s="258"/>
      <c r="HN45" s="258"/>
      <c r="HO45" s="258"/>
      <c r="HP45" s="258"/>
      <c r="HQ45" s="258"/>
      <c r="HR45" s="258"/>
      <c r="HS45" s="258"/>
      <c r="HT45" s="258">
        <f t="shared" si="22"/>
        <v>0</v>
      </c>
      <c r="HU45" s="258"/>
      <c r="HV45" s="258"/>
      <c r="HW45" s="258"/>
      <c r="HX45" s="258"/>
      <c r="HY45" s="258"/>
      <c r="HZ45" s="258"/>
      <c r="IA45" s="258"/>
      <c r="IB45" s="258"/>
      <c r="IC45" s="258">
        <f t="shared" si="23"/>
        <v>0</v>
      </c>
      <c r="ID45" s="258"/>
      <c r="IE45" s="258"/>
      <c r="IF45" s="258"/>
      <c r="IG45" s="258"/>
      <c r="IH45" s="258"/>
      <c r="II45" s="258"/>
      <c r="IJ45" s="258"/>
      <c r="IK45" s="258"/>
      <c r="IL45" s="258">
        <f t="shared" si="24"/>
        <v>0</v>
      </c>
      <c r="IM45" s="258"/>
      <c r="IN45" s="258"/>
      <c r="IO45" s="258"/>
      <c r="IP45" s="258"/>
      <c r="IQ45" s="258"/>
      <c r="IR45" s="258"/>
      <c r="IS45" s="258"/>
      <c r="IT45" s="258"/>
    </row>
    <row r="46" spans="1:254" x14ac:dyDescent="0.25">
      <c r="A46" s="256" t="str">
        <f>IF('Azioni progetto'!B45&lt;&gt;"",'Azioni progetto'!B45,"")</f>
        <v>-- Seleziona --</v>
      </c>
      <c r="B46" s="256" t="str">
        <f>IF('Azioni progetto'!C45&lt;&gt;"",'Azioni progetto'!C45,"")</f>
        <v/>
      </c>
      <c r="C46" s="256" t="str">
        <f>IF('Azioni progetto'!B45="Divulgazione_altre_aziende",VLOOKUP('Azioni progetto'!D45,MAzioni!$J$3:$K$23,2,FALSE),'Azioni progetto'!D45)</f>
        <v>-- Seleziona --</v>
      </c>
      <c r="D46" s="256" t="str">
        <f>IF('Azioni progetto'!E45&lt;&gt;"",'Azioni progetto'!E45,"")</f>
        <v/>
      </c>
      <c r="E46" s="256"/>
      <c r="F46" s="256" t="str">
        <f>IF('Azioni progetto'!B45="Divulgazione_altre_aziende",VLOOKUP('Azioni progetto'!F45,MAzioni!$J$3:$K$23,2,FALSE),'Azioni progetto'!F45)</f>
        <v>-- Seleziona --</v>
      </c>
      <c r="G46" s="256" t="str">
        <f>IF('Azioni progetto'!G45&lt;&gt;"",'Azioni progetto'!G45,"")</f>
        <v/>
      </c>
      <c r="H46" s="256"/>
      <c r="I46" s="256" t="str">
        <f>IF('Azioni progetto'!B45="Divulgazione_altre_aziende",VLOOKUP('Azioni progetto'!H45,MAzioni!$J$3:$K$23,2,FALSE),'Azioni progetto'!H45)</f>
        <v>-- Seleziona --</v>
      </c>
      <c r="J46" s="256" t="str">
        <f>IF('Azioni progetto'!J45&lt;&gt;"",'Azioni progetto'!J45,"")</f>
        <v/>
      </c>
      <c r="K46" s="256"/>
      <c r="L46" s="251" t="s">
        <v>462</v>
      </c>
      <c r="M46" s="256" t="str">
        <f>IF('Azioni progetto'!I45&lt;&gt;"",'Azioni progetto'!I45,"")</f>
        <v/>
      </c>
      <c r="N46" s="256"/>
      <c r="O46" s="251" t="s">
        <v>462</v>
      </c>
      <c r="P46" s="256"/>
      <c r="Q46" s="256"/>
      <c r="R46" s="251" t="s">
        <v>462</v>
      </c>
      <c r="S46" s="251"/>
      <c r="T46" s="394"/>
      <c r="U46" s="251" t="s">
        <v>462</v>
      </c>
      <c r="V46" s="251"/>
      <c r="W46" s="394"/>
      <c r="X46" s="251" t="s">
        <v>462</v>
      </c>
      <c r="Y46" s="251"/>
      <c r="Z46" s="394"/>
      <c r="AA46" s="251" t="s">
        <v>462</v>
      </c>
      <c r="AB46" s="251"/>
      <c r="AC46" s="394"/>
      <c r="AD46" s="251" t="s">
        <v>462</v>
      </c>
      <c r="AE46" s="251"/>
      <c r="AF46" s="394"/>
      <c r="AG46" s="252" t="str">
        <f>IF('Azioni progetto'!K45&lt;&gt;"",'Azioni progetto'!K45,"")</f>
        <v/>
      </c>
      <c r="AH46" s="252" t="str">
        <f>IF('Azioni progetto'!L45&lt;&gt;"",'Azioni progetto'!L45,"")</f>
        <v/>
      </c>
      <c r="AI46" s="22">
        <f t="shared" si="1"/>
        <v>0</v>
      </c>
      <c r="AJ46" s="257" t="str">
        <f>IF('Azioni progetto'!P45&lt;&gt;"",'Azioni progetto'!P45,"")</f>
        <v>--Seleziona--</v>
      </c>
      <c r="AK46" s="257" t="str">
        <f>IF('Azioni progetto'!Q45&lt;&gt;"",'Azioni progetto'!Q45,"")</f>
        <v>--Seleziona--</v>
      </c>
      <c r="AL46" s="257" t="str">
        <f>IF('Azioni progetto'!R45&lt;&gt;"",'Azioni progetto'!R45,"")</f>
        <v>--Seleziona--</v>
      </c>
      <c r="AM46" s="61" t="s">
        <v>641</v>
      </c>
      <c r="AN46" s="61" t="s">
        <v>641</v>
      </c>
      <c r="AO46" s="61" t="s">
        <v>641</v>
      </c>
      <c r="AP46" s="61" t="s">
        <v>641</v>
      </c>
      <c r="AQ46" s="61" t="s">
        <v>641</v>
      </c>
      <c r="AR46" s="61" t="s">
        <v>641</v>
      </c>
      <c r="AS46" s="61" t="s">
        <v>641</v>
      </c>
      <c r="AT46" s="61" t="s">
        <v>641</v>
      </c>
      <c r="AU46" s="61" t="s">
        <v>641</v>
      </c>
      <c r="AV46" s="61" t="s">
        <v>641</v>
      </c>
      <c r="AW46" s="61" t="s">
        <v>641</v>
      </c>
      <c r="AX46" s="61" t="s">
        <v>641</v>
      </c>
      <c r="AY46" s="61" t="s">
        <v>641</v>
      </c>
      <c r="AZ46" s="61" t="s">
        <v>641</v>
      </c>
      <c r="BA46" s="61" t="s">
        <v>641</v>
      </c>
      <c r="BB46" s="61" t="s">
        <v>641</v>
      </c>
      <c r="BC46" s="61" t="s">
        <v>641</v>
      </c>
      <c r="BD46" s="61" t="s">
        <v>641</v>
      </c>
      <c r="BE46" s="258">
        <f t="shared" si="2"/>
        <v>0</v>
      </c>
      <c r="BF46" s="258">
        <f t="shared" si="3"/>
        <v>0</v>
      </c>
      <c r="BG46" s="258">
        <f t="shared" si="3"/>
        <v>0</v>
      </c>
      <c r="BH46" s="258">
        <f t="shared" si="3"/>
        <v>0</v>
      </c>
      <c r="BI46" s="258">
        <f t="shared" si="3"/>
        <v>0</v>
      </c>
      <c r="BJ46" s="258">
        <f t="shared" si="3"/>
        <v>0</v>
      </c>
      <c r="BK46" s="258">
        <f t="shared" si="3"/>
        <v>0</v>
      </c>
      <c r="BL46" s="258">
        <f t="shared" si="3"/>
        <v>0</v>
      </c>
      <c r="BM46" s="258">
        <f t="shared" si="3"/>
        <v>0</v>
      </c>
      <c r="BN46" s="258">
        <f t="shared" si="4"/>
        <v>0</v>
      </c>
      <c r="BO46" s="258"/>
      <c r="BP46" s="258"/>
      <c r="BQ46" s="258"/>
      <c r="BR46" s="258"/>
      <c r="BS46" s="258"/>
      <c r="BT46" s="258"/>
      <c r="BU46" s="258"/>
      <c r="BV46" s="258"/>
      <c r="BW46" s="258">
        <f t="shared" si="5"/>
        <v>0</v>
      </c>
      <c r="BX46" s="258"/>
      <c r="BY46" s="258"/>
      <c r="BZ46" s="258"/>
      <c r="CA46" s="258"/>
      <c r="CB46" s="258"/>
      <c r="CC46" s="258"/>
      <c r="CD46" s="258"/>
      <c r="CE46" s="258"/>
      <c r="CF46" s="258">
        <f t="shared" si="6"/>
        <v>0</v>
      </c>
      <c r="CG46" s="258"/>
      <c r="CH46" s="258"/>
      <c r="CI46" s="258"/>
      <c r="CJ46" s="258"/>
      <c r="CK46" s="258"/>
      <c r="CL46" s="258"/>
      <c r="CM46" s="258"/>
      <c r="CN46" s="258"/>
      <c r="CO46" s="258">
        <f t="shared" si="7"/>
        <v>0</v>
      </c>
      <c r="CP46" s="258"/>
      <c r="CQ46" s="258"/>
      <c r="CR46" s="258"/>
      <c r="CS46" s="258"/>
      <c r="CT46" s="258"/>
      <c r="CU46" s="258"/>
      <c r="CV46" s="258"/>
      <c r="CW46" s="258"/>
      <c r="CX46" s="258">
        <f t="shared" si="8"/>
        <v>0</v>
      </c>
      <c r="CY46" s="258"/>
      <c r="CZ46" s="258"/>
      <c r="DA46" s="258"/>
      <c r="DB46" s="258"/>
      <c r="DC46" s="258"/>
      <c r="DD46" s="258"/>
      <c r="DE46" s="258"/>
      <c r="DF46" s="258"/>
      <c r="DG46" s="258">
        <f t="shared" si="9"/>
        <v>0</v>
      </c>
      <c r="DH46" s="258"/>
      <c r="DI46" s="258"/>
      <c r="DJ46" s="258"/>
      <c r="DK46" s="258"/>
      <c r="DL46" s="258"/>
      <c r="DM46" s="258"/>
      <c r="DN46" s="258"/>
      <c r="DO46" s="258"/>
      <c r="DP46" s="258">
        <f t="shared" si="10"/>
        <v>0</v>
      </c>
      <c r="DQ46" s="258"/>
      <c r="DR46" s="258"/>
      <c r="DS46" s="258"/>
      <c r="DT46" s="258"/>
      <c r="DU46" s="258"/>
      <c r="DV46" s="258"/>
      <c r="DW46" s="258"/>
      <c r="DX46" s="258"/>
      <c r="DY46" s="258">
        <f t="shared" si="11"/>
        <v>0</v>
      </c>
      <c r="DZ46" s="258"/>
      <c r="EA46" s="258"/>
      <c r="EB46" s="258"/>
      <c r="EC46" s="258"/>
      <c r="ED46" s="258"/>
      <c r="EE46" s="258"/>
      <c r="EF46" s="258"/>
      <c r="EG46" s="258"/>
      <c r="EH46" s="258">
        <f t="shared" si="12"/>
        <v>0</v>
      </c>
      <c r="EI46" s="258"/>
      <c r="EJ46" s="258"/>
      <c r="EK46" s="258"/>
      <c r="EL46" s="258"/>
      <c r="EM46" s="258"/>
      <c r="EN46" s="258"/>
      <c r="EO46" s="258"/>
      <c r="EP46" s="258"/>
      <c r="EQ46" s="258">
        <f t="shared" si="13"/>
        <v>0</v>
      </c>
      <c r="ER46" s="258"/>
      <c r="ES46" s="258"/>
      <c r="ET46" s="258"/>
      <c r="EU46" s="258"/>
      <c r="EV46" s="258"/>
      <c r="EW46" s="258"/>
      <c r="EX46" s="258"/>
      <c r="EY46" s="258"/>
      <c r="EZ46" s="258">
        <f t="shared" si="14"/>
        <v>0</v>
      </c>
      <c r="FA46" s="258"/>
      <c r="FB46" s="258"/>
      <c r="FC46" s="258"/>
      <c r="FD46" s="258"/>
      <c r="FE46" s="258"/>
      <c r="FF46" s="258"/>
      <c r="FG46" s="258"/>
      <c r="FH46" s="258"/>
      <c r="FI46" s="258">
        <f t="shared" si="15"/>
        <v>0</v>
      </c>
      <c r="FJ46" s="258"/>
      <c r="FK46" s="258"/>
      <c r="FL46" s="258"/>
      <c r="FM46" s="258"/>
      <c r="FN46" s="258"/>
      <c r="FO46" s="258"/>
      <c r="FP46" s="258"/>
      <c r="FQ46" s="258"/>
      <c r="FR46" s="258">
        <f t="shared" si="16"/>
        <v>0</v>
      </c>
      <c r="FS46" s="258"/>
      <c r="FT46" s="258"/>
      <c r="FU46" s="258"/>
      <c r="FV46" s="258"/>
      <c r="FW46" s="258"/>
      <c r="FX46" s="258"/>
      <c r="FY46" s="258"/>
      <c r="FZ46" s="258"/>
      <c r="GA46" s="258">
        <f t="shared" si="17"/>
        <v>0</v>
      </c>
      <c r="GB46" s="258"/>
      <c r="GC46" s="258"/>
      <c r="GD46" s="258"/>
      <c r="GE46" s="258"/>
      <c r="GF46" s="258"/>
      <c r="GG46" s="258"/>
      <c r="GH46" s="258"/>
      <c r="GI46" s="258"/>
      <c r="GJ46" s="258">
        <f t="shared" si="18"/>
        <v>0</v>
      </c>
      <c r="GK46" s="258"/>
      <c r="GL46" s="258"/>
      <c r="GM46" s="258"/>
      <c r="GN46" s="258"/>
      <c r="GO46" s="258"/>
      <c r="GP46" s="258"/>
      <c r="GQ46" s="258"/>
      <c r="GR46" s="258"/>
      <c r="GS46" s="258">
        <f t="shared" si="19"/>
        <v>0</v>
      </c>
      <c r="GT46" s="258"/>
      <c r="GU46" s="258"/>
      <c r="GV46" s="258"/>
      <c r="GW46" s="258"/>
      <c r="GX46" s="258"/>
      <c r="GY46" s="258"/>
      <c r="GZ46" s="258"/>
      <c r="HA46" s="258"/>
      <c r="HB46" s="258">
        <f t="shared" si="20"/>
        <v>0</v>
      </c>
      <c r="HC46" s="258"/>
      <c r="HD46" s="258"/>
      <c r="HE46" s="258"/>
      <c r="HF46" s="258"/>
      <c r="HG46" s="258"/>
      <c r="HH46" s="258"/>
      <c r="HI46" s="258"/>
      <c r="HJ46" s="258"/>
      <c r="HK46" s="258">
        <f t="shared" si="21"/>
        <v>0</v>
      </c>
      <c r="HL46" s="258"/>
      <c r="HM46" s="258"/>
      <c r="HN46" s="258"/>
      <c r="HO46" s="258"/>
      <c r="HP46" s="258"/>
      <c r="HQ46" s="258"/>
      <c r="HR46" s="258"/>
      <c r="HS46" s="258"/>
      <c r="HT46" s="258">
        <f t="shared" si="22"/>
        <v>0</v>
      </c>
      <c r="HU46" s="258"/>
      <c r="HV46" s="258"/>
      <c r="HW46" s="258"/>
      <c r="HX46" s="258"/>
      <c r="HY46" s="258"/>
      <c r="HZ46" s="258"/>
      <c r="IA46" s="258"/>
      <c r="IB46" s="258"/>
      <c r="IC46" s="258">
        <f t="shared" si="23"/>
        <v>0</v>
      </c>
      <c r="ID46" s="258"/>
      <c r="IE46" s="258"/>
      <c r="IF46" s="258"/>
      <c r="IG46" s="258"/>
      <c r="IH46" s="258"/>
      <c r="II46" s="258"/>
      <c r="IJ46" s="258"/>
      <c r="IK46" s="258"/>
      <c r="IL46" s="258">
        <f t="shared" si="24"/>
        <v>0</v>
      </c>
      <c r="IM46" s="258"/>
      <c r="IN46" s="258"/>
      <c r="IO46" s="258"/>
      <c r="IP46" s="258"/>
      <c r="IQ46" s="258"/>
      <c r="IR46" s="258"/>
      <c r="IS46" s="258"/>
      <c r="IT46" s="258"/>
    </row>
    <row r="48" spans="1:254" x14ac:dyDescent="0.25">
      <c r="A48" s="26" t="s">
        <v>746</v>
      </c>
    </row>
  </sheetData>
  <mergeCells count="100"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</mergeCells>
  <dataValidations count="6">
    <dataValidation type="list" allowBlank="1" showInputMessage="1" showErrorMessage="1" prompt="Il prodotto può essere selezionato una volta selezionata l'azione" sqref="AD7:AD46">
      <formula1>INDIRECT(A7)</formula1>
    </dataValidation>
    <dataValidation type="list" allowBlank="1" showInputMessage="1" showErrorMessage="1" prompt="Il prodotto può essere selezionato una volta selezionata l'azione" sqref="AA7:AA46">
      <formula1>INDIRECT(A7)</formula1>
    </dataValidation>
    <dataValidation type="list" allowBlank="1" showInputMessage="1" showErrorMessage="1" prompt="Il prodotto può essere selezionato una volta selezionata l'azione" sqref="X7:X46">
      <formula1>INDIRECT(A7)</formula1>
    </dataValidation>
    <dataValidation type="list" allowBlank="1" showInputMessage="1" showErrorMessage="1" prompt="Il prodotto può essere selezionato una volta selezionata l'azione" sqref="U7:U46">
      <formula1>INDIRECT(A7)</formula1>
    </dataValidation>
    <dataValidation type="list" allowBlank="1" showInputMessage="1" showErrorMessage="1" prompt="Il prodotto può essere selezionato una volta selezionata l'azione" sqref="L7:L46 O7:O46 R7:R46">
      <formula1>INDIRECT(XEY7)</formula1>
    </dataValidation>
    <dataValidation allowBlank="1" showInputMessage="1" showErrorMessage="1" prompt="Specificare il numero di prodotti" sqref="V7:V46 Y7:Y46 AB7:AB46 AE7:AE46 S7:S46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 Partner'!$H$2:$H$24</xm:f>
          </x14:formula1>
          <xm:sqref>AM7:BD46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C4" sqref="C4"/>
    </sheetView>
  </sheetViews>
  <sheetFormatPr defaultColWidth="11.19921875" defaultRowHeight="15.6" x14ac:dyDescent="0.3"/>
  <cols>
    <col min="1" max="1" width="32.09765625" style="42" customWidth="1"/>
    <col min="2" max="2" width="11.19921875" style="42"/>
    <col min="3" max="3" width="24.19921875" style="42" bestFit="1" customWidth="1"/>
    <col min="4" max="16384" width="11.19921875" style="42"/>
  </cols>
  <sheetData>
    <row r="1" spans="1:3" x14ac:dyDescent="0.3">
      <c r="A1" s="114" t="s">
        <v>711</v>
      </c>
      <c r="B1" s="114"/>
      <c r="C1" s="114" t="s">
        <v>309</v>
      </c>
    </row>
    <row r="2" spans="1:3" x14ac:dyDescent="0.3">
      <c r="A2" s="42" t="s">
        <v>462</v>
      </c>
      <c r="C2" s="42" t="s">
        <v>462</v>
      </c>
    </row>
    <row r="3" spans="1:3" x14ac:dyDescent="0.3">
      <c r="A3" s="42" t="s">
        <v>292</v>
      </c>
      <c r="C3" s="42" t="s">
        <v>313</v>
      </c>
    </row>
    <row r="4" spans="1:3" x14ac:dyDescent="0.3">
      <c r="A4" s="42" t="s">
        <v>293</v>
      </c>
      <c r="C4" s="42" t="s">
        <v>311</v>
      </c>
    </row>
    <row r="5" spans="1:3" x14ac:dyDescent="0.3">
      <c r="A5" s="42" t="s">
        <v>294</v>
      </c>
      <c r="C5" s="42" t="s">
        <v>312</v>
      </c>
    </row>
    <row r="6" spans="1:3" x14ac:dyDescent="0.3">
      <c r="A6" s="42" t="s">
        <v>654</v>
      </c>
      <c r="C6" s="42" t="s">
        <v>314</v>
      </c>
    </row>
    <row r="7" spans="1:3" x14ac:dyDescent="0.3">
      <c r="A7" s="42" t="s">
        <v>663</v>
      </c>
      <c r="C7" s="42" t="s">
        <v>315</v>
      </c>
    </row>
    <row r="8" spans="1:3" x14ac:dyDescent="0.3">
      <c r="C8" s="42" t="s">
        <v>316</v>
      </c>
    </row>
    <row r="9" spans="1:3" x14ac:dyDescent="0.3">
      <c r="C9" s="42" t="s">
        <v>310</v>
      </c>
    </row>
  </sheetData>
  <pageMargins left="0.75" right="0.75" top="1" bottom="1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K27"/>
  <sheetViews>
    <sheetView topLeftCell="D1" zoomScaleNormal="100" workbookViewId="0">
      <selection activeCell="J17" sqref="J17"/>
    </sheetView>
  </sheetViews>
  <sheetFormatPr defaultColWidth="11.19921875" defaultRowHeight="15.6" x14ac:dyDescent="0.3"/>
  <cols>
    <col min="1" max="1" width="32" style="117" customWidth="1"/>
    <col min="2" max="2" width="28" style="117" customWidth="1"/>
    <col min="3" max="3" width="34" style="117" customWidth="1"/>
    <col min="4" max="4" width="26.69921875" style="117" customWidth="1"/>
    <col min="5" max="5" width="23.09765625" style="117" customWidth="1"/>
    <col min="6" max="6" width="27.09765625" style="117" customWidth="1"/>
    <col min="7" max="7" width="25.19921875" style="117" customWidth="1"/>
    <col min="8" max="8" width="19.19921875" style="117" customWidth="1"/>
    <col min="9" max="9" width="11.19921875" style="117"/>
    <col min="10" max="10" width="26.69921875" style="117" customWidth="1"/>
    <col min="11" max="11" width="19.69921875" style="117" customWidth="1"/>
    <col min="12" max="16384" width="11.19921875" style="117"/>
  </cols>
  <sheetData>
    <row r="1" spans="1:11" x14ac:dyDescent="0.3">
      <c r="B1" s="525" t="s">
        <v>656</v>
      </c>
      <c r="C1" s="525"/>
      <c r="D1" s="525"/>
      <c r="E1" s="525"/>
      <c r="F1" s="525"/>
      <c r="G1" s="525"/>
      <c r="H1" s="525"/>
      <c r="I1" s="525"/>
    </row>
    <row r="2" spans="1:11" ht="16.5" customHeight="1" x14ac:dyDescent="0.3">
      <c r="A2" s="118" t="s">
        <v>137</v>
      </c>
      <c r="B2" s="118" t="s">
        <v>138</v>
      </c>
      <c r="C2" s="118" t="s">
        <v>692</v>
      </c>
      <c r="D2" s="118" t="s">
        <v>657</v>
      </c>
      <c r="E2" s="118" t="s">
        <v>693</v>
      </c>
      <c r="F2" s="118" t="s">
        <v>658</v>
      </c>
      <c r="G2" s="118" t="s">
        <v>697</v>
      </c>
      <c r="H2" s="118" t="s">
        <v>139</v>
      </c>
      <c r="I2" s="118" t="s">
        <v>128</v>
      </c>
      <c r="J2" s="178" t="s">
        <v>780</v>
      </c>
      <c r="K2" s="179"/>
    </row>
    <row r="3" spans="1:11" ht="16.5" customHeight="1" x14ac:dyDescent="0.3">
      <c r="A3" s="119" t="s">
        <v>462</v>
      </c>
      <c r="B3" s="119" t="s">
        <v>462</v>
      </c>
      <c r="C3" s="119" t="s">
        <v>462</v>
      </c>
      <c r="D3" s="119" t="s">
        <v>462</v>
      </c>
      <c r="E3" s="119" t="s">
        <v>462</v>
      </c>
      <c r="F3" s="42" t="s">
        <v>462</v>
      </c>
      <c r="G3" s="42" t="s">
        <v>462</v>
      </c>
      <c r="H3" s="119" t="s">
        <v>462</v>
      </c>
      <c r="I3" s="119" t="s">
        <v>462</v>
      </c>
      <c r="J3" s="116" t="s">
        <v>462</v>
      </c>
      <c r="K3" s="116" t="s">
        <v>462</v>
      </c>
    </row>
    <row r="4" spans="1:11" ht="16.5" customHeight="1" x14ac:dyDescent="0.3">
      <c r="A4" s="120" t="s">
        <v>138</v>
      </c>
      <c r="B4" s="117" t="s">
        <v>694</v>
      </c>
      <c r="C4" s="117" t="s">
        <v>694</v>
      </c>
      <c r="D4" s="121" t="s">
        <v>653</v>
      </c>
      <c r="E4" s="138" t="s">
        <v>648</v>
      </c>
      <c r="F4" s="42" t="s">
        <v>302</v>
      </c>
      <c r="G4" s="42" t="s">
        <v>302</v>
      </c>
      <c r="H4" s="121" t="s">
        <v>648</v>
      </c>
      <c r="I4" s="121" t="s">
        <v>128</v>
      </c>
      <c r="J4" s="116" t="s">
        <v>302</v>
      </c>
      <c r="K4" s="179" t="s">
        <v>302</v>
      </c>
    </row>
    <row r="5" spans="1:11" x14ac:dyDescent="0.3">
      <c r="A5" s="138" t="s">
        <v>692</v>
      </c>
      <c r="B5" s="121" t="s">
        <v>648</v>
      </c>
      <c r="C5" s="138" t="s">
        <v>648</v>
      </c>
      <c r="D5" s="138" t="s">
        <v>648</v>
      </c>
      <c r="E5" s="121" t="s">
        <v>696</v>
      </c>
      <c r="F5" s="42" t="s">
        <v>296</v>
      </c>
      <c r="G5" s="42" t="s">
        <v>296</v>
      </c>
      <c r="H5" s="121" t="s">
        <v>695</v>
      </c>
      <c r="J5" s="116" t="s">
        <v>296</v>
      </c>
      <c r="K5" s="179" t="s">
        <v>128</v>
      </c>
    </row>
    <row r="6" spans="1:11" x14ac:dyDescent="0.3">
      <c r="A6" s="122" t="s">
        <v>657</v>
      </c>
      <c r="B6" s="117" t="s">
        <v>302</v>
      </c>
      <c r="C6" s="121" t="s">
        <v>695</v>
      </c>
      <c r="D6" s="121" t="s">
        <v>652</v>
      </c>
      <c r="E6" s="121" t="s">
        <v>654</v>
      </c>
      <c r="F6" s="42" t="s">
        <v>297</v>
      </c>
      <c r="G6" s="42" t="s">
        <v>297</v>
      </c>
      <c r="H6" s="121" t="s">
        <v>128</v>
      </c>
      <c r="J6" s="116" t="s">
        <v>297</v>
      </c>
      <c r="K6" s="179" t="s">
        <v>654</v>
      </c>
    </row>
    <row r="7" spans="1:11" x14ac:dyDescent="0.3">
      <c r="A7" s="138" t="s">
        <v>693</v>
      </c>
      <c r="B7" s="121" t="s">
        <v>128</v>
      </c>
      <c r="C7" s="117" t="s">
        <v>649</v>
      </c>
      <c r="D7" s="117" t="s">
        <v>651</v>
      </c>
      <c r="E7" s="121" t="s">
        <v>655</v>
      </c>
      <c r="F7" s="42" t="s">
        <v>298</v>
      </c>
      <c r="G7" s="42" t="s">
        <v>298</v>
      </c>
      <c r="J7" s="116" t="s">
        <v>298</v>
      </c>
      <c r="K7" s="179" t="s">
        <v>655</v>
      </c>
    </row>
    <row r="8" spans="1:11" x14ac:dyDescent="0.3">
      <c r="A8" s="117" t="s">
        <v>658</v>
      </c>
      <c r="C8" s="121" t="s">
        <v>128</v>
      </c>
      <c r="D8" s="117" t="s">
        <v>650</v>
      </c>
      <c r="E8" s="121" t="s">
        <v>128</v>
      </c>
      <c r="F8" s="42" t="s">
        <v>699</v>
      </c>
      <c r="G8" s="42" t="s">
        <v>699</v>
      </c>
      <c r="J8" s="116" t="s">
        <v>699</v>
      </c>
      <c r="K8" s="179" t="s">
        <v>128</v>
      </c>
    </row>
    <row r="9" spans="1:11" x14ac:dyDescent="0.3">
      <c r="A9" s="138" t="s">
        <v>697</v>
      </c>
      <c r="D9" s="121" t="s">
        <v>128</v>
      </c>
      <c r="F9" s="42" t="s">
        <v>648</v>
      </c>
      <c r="G9" s="42" t="s">
        <v>648</v>
      </c>
      <c r="J9" s="116" t="s">
        <v>648</v>
      </c>
      <c r="K9" s="179" t="s">
        <v>648</v>
      </c>
    </row>
    <row r="10" spans="1:11" x14ac:dyDescent="0.3">
      <c r="A10" s="120" t="s">
        <v>139</v>
      </c>
      <c r="F10" s="42" t="s">
        <v>301</v>
      </c>
      <c r="G10" s="42" t="s">
        <v>301</v>
      </c>
      <c r="J10" s="116" t="s">
        <v>301</v>
      </c>
      <c r="K10" s="179" t="s">
        <v>301</v>
      </c>
    </row>
    <row r="11" spans="1:11" x14ac:dyDescent="0.3">
      <c r="A11" s="120" t="s">
        <v>128</v>
      </c>
      <c r="F11" s="42" t="s">
        <v>875</v>
      </c>
      <c r="G11" s="42" t="s">
        <v>875</v>
      </c>
      <c r="J11" s="116" t="s">
        <v>875</v>
      </c>
      <c r="K11" s="179" t="s">
        <v>648</v>
      </c>
    </row>
    <row r="12" spans="1:11" x14ac:dyDescent="0.3">
      <c r="F12" s="42" t="s">
        <v>698</v>
      </c>
      <c r="G12" s="42" t="s">
        <v>698</v>
      </c>
      <c r="J12" s="116" t="s">
        <v>698</v>
      </c>
      <c r="K12" s="179" t="s">
        <v>648</v>
      </c>
    </row>
    <row r="13" spans="1:11" x14ac:dyDescent="0.3">
      <c r="F13" s="42" t="s">
        <v>700</v>
      </c>
      <c r="G13" s="42" t="s">
        <v>700</v>
      </c>
      <c r="J13" s="116" t="s">
        <v>700</v>
      </c>
      <c r="K13" s="179" t="s">
        <v>695</v>
      </c>
    </row>
    <row r="14" spans="1:11" x14ac:dyDescent="0.3">
      <c r="F14" s="42" t="s">
        <v>701</v>
      </c>
      <c r="G14" s="42" t="s">
        <v>701</v>
      </c>
      <c r="J14" s="116" t="s">
        <v>701</v>
      </c>
      <c r="K14" s="179" t="s">
        <v>695</v>
      </c>
    </row>
    <row r="15" spans="1:11" x14ac:dyDescent="0.3">
      <c r="A15" s="69"/>
      <c r="F15" s="42" t="s">
        <v>682</v>
      </c>
      <c r="G15" s="42" t="s">
        <v>682</v>
      </c>
      <c r="J15" s="116" t="s">
        <v>682</v>
      </c>
      <c r="K15" s="179" t="s">
        <v>695</v>
      </c>
    </row>
    <row r="16" spans="1:11" x14ac:dyDescent="0.3">
      <c r="A16" s="69"/>
      <c r="F16" s="42" t="s">
        <v>680</v>
      </c>
      <c r="G16" s="42" t="s">
        <v>680</v>
      </c>
      <c r="J16" s="116" t="s">
        <v>680</v>
      </c>
      <c r="K16" s="179" t="s">
        <v>695</v>
      </c>
    </row>
    <row r="17" spans="1:11" x14ac:dyDescent="0.3">
      <c r="A17" s="123"/>
      <c r="C17" s="117" t="s">
        <v>694</v>
      </c>
      <c r="F17" s="42" t="s">
        <v>681</v>
      </c>
      <c r="G17" s="42" t="s">
        <v>681</v>
      </c>
      <c r="J17" s="116" t="s">
        <v>681</v>
      </c>
      <c r="K17" s="179" t="s">
        <v>695</v>
      </c>
    </row>
    <row r="18" spans="1:11" x14ac:dyDescent="0.3">
      <c r="A18" s="123"/>
      <c r="C18" s="138" t="s">
        <v>648</v>
      </c>
      <c r="F18" s="42" t="s">
        <v>702</v>
      </c>
      <c r="G18" s="42" t="s">
        <v>702</v>
      </c>
      <c r="J18" s="116" t="s">
        <v>702</v>
      </c>
      <c r="K18" s="179" t="s">
        <v>695</v>
      </c>
    </row>
    <row r="19" spans="1:11" x14ac:dyDescent="0.3">
      <c r="A19" s="123"/>
      <c r="C19" s="121" t="s">
        <v>695</v>
      </c>
      <c r="F19" s="42" t="s">
        <v>299</v>
      </c>
      <c r="G19" s="42" t="s">
        <v>299</v>
      </c>
      <c r="J19" s="116" t="s">
        <v>299</v>
      </c>
      <c r="K19" s="179" t="s">
        <v>128</v>
      </c>
    </row>
    <row r="20" spans="1:11" x14ac:dyDescent="0.3">
      <c r="A20" s="123"/>
      <c r="C20" s="117" t="s">
        <v>649</v>
      </c>
      <c r="F20" s="42" t="s">
        <v>683</v>
      </c>
      <c r="G20" s="42" t="s">
        <v>683</v>
      </c>
      <c r="J20" s="116" t="s">
        <v>683</v>
      </c>
      <c r="K20" s="179" t="s">
        <v>695</v>
      </c>
    </row>
    <row r="21" spans="1:11" x14ac:dyDescent="0.3">
      <c r="A21" s="123"/>
      <c r="C21" s="121" t="s">
        <v>128</v>
      </c>
      <c r="F21" s="42" t="s">
        <v>300</v>
      </c>
      <c r="G21" s="42" t="s">
        <v>300</v>
      </c>
      <c r="J21" s="116" t="s">
        <v>300</v>
      </c>
      <c r="K21" s="179" t="s">
        <v>128</v>
      </c>
    </row>
    <row r="22" spans="1:11" x14ac:dyDescent="0.3">
      <c r="A22" s="123"/>
      <c r="F22" s="42" t="s">
        <v>303</v>
      </c>
      <c r="G22" s="42" t="s">
        <v>303</v>
      </c>
      <c r="J22" s="116" t="s">
        <v>303</v>
      </c>
      <c r="K22" s="179" t="s">
        <v>695</v>
      </c>
    </row>
    <row r="23" spans="1:11" x14ac:dyDescent="0.3">
      <c r="A23" s="69"/>
      <c r="C23" s="42" t="s">
        <v>292</v>
      </c>
      <c r="F23" s="42" t="s">
        <v>128</v>
      </c>
      <c r="G23" s="42" t="s">
        <v>128</v>
      </c>
      <c r="J23" s="116" t="s">
        <v>128</v>
      </c>
      <c r="K23" s="179" t="s">
        <v>128</v>
      </c>
    </row>
    <row r="24" spans="1:11" x14ac:dyDescent="0.3">
      <c r="C24" s="42" t="s">
        <v>293</v>
      </c>
    </row>
    <row r="25" spans="1:11" x14ac:dyDescent="0.3">
      <c r="C25" s="42" t="s">
        <v>294</v>
      </c>
    </row>
    <row r="26" spans="1:11" x14ac:dyDescent="0.3">
      <c r="C26" s="42" t="s">
        <v>654</v>
      </c>
    </row>
    <row r="27" spans="1:11" x14ac:dyDescent="0.3">
      <c r="C27" s="42" t="s">
        <v>663</v>
      </c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D35"/>
  <sheetViews>
    <sheetView zoomScaleNormal="100" workbookViewId="0">
      <selection activeCell="A4" sqref="A4"/>
    </sheetView>
  </sheetViews>
  <sheetFormatPr defaultColWidth="11.19921875" defaultRowHeight="13.2" x14ac:dyDescent="0.25"/>
  <cols>
    <col min="1" max="1" width="29.5" style="26" bestFit="1" customWidth="1"/>
    <col min="2" max="2" width="60.8984375" style="26" customWidth="1"/>
    <col min="3" max="3" width="11.5" style="26" bestFit="1" customWidth="1"/>
    <col min="4" max="4" width="20.3984375" style="26" customWidth="1"/>
    <col min="5" max="5" width="12.19921875" style="26" customWidth="1"/>
    <col min="6" max="16384" width="11.19921875" style="26"/>
  </cols>
  <sheetData>
    <row r="1" spans="1:4" ht="14.25" customHeight="1" x14ac:dyDescent="0.4">
      <c r="A1" s="388"/>
      <c r="B1" s="124" t="s">
        <v>675</v>
      </c>
    </row>
    <row r="2" spans="1:4" ht="21" x14ac:dyDescent="0.4">
      <c r="A2" s="388" t="s">
        <v>959</v>
      </c>
    </row>
    <row r="3" spans="1:4" ht="18.75" customHeight="1" x14ac:dyDescent="0.25">
      <c r="A3" s="385" t="s">
        <v>640</v>
      </c>
      <c r="B3" s="385" t="s">
        <v>877</v>
      </c>
      <c r="C3" s="385" t="s">
        <v>904</v>
      </c>
      <c r="D3" s="385" t="s">
        <v>433</v>
      </c>
    </row>
    <row r="4" spans="1:4" x14ac:dyDescent="0.25">
      <c r="A4" s="23" t="s">
        <v>462</v>
      </c>
      <c r="B4" s="136"/>
      <c r="C4" s="156"/>
      <c r="D4" s="13" t="s">
        <v>462</v>
      </c>
    </row>
    <row r="5" spans="1:4" x14ac:dyDescent="0.25">
      <c r="A5" s="23" t="s">
        <v>462</v>
      </c>
      <c r="B5" s="136"/>
      <c r="C5" s="156"/>
      <c r="D5" s="13" t="s">
        <v>462</v>
      </c>
    </row>
    <row r="6" spans="1:4" x14ac:dyDescent="0.25">
      <c r="A6" s="23" t="s">
        <v>462</v>
      </c>
      <c r="B6" s="136"/>
      <c r="C6" s="156"/>
      <c r="D6" s="13" t="s">
        <v>462</v>
      </c>
    </row>
    <row r="7" spans="1:4" x14ac:dyDescent="0.25">
      <c r="A7" s="23" t="s">
        <v>462</v>
      </c>
      <c r="B7" s="136"/>
      <c r="C7" s="156"/>
      <c r="D7" s="13" t="s">
        <v>462</v>
      </c>
    </row>
    <row r="8" spans="1:4" x14ac:dyDescent="0.25">
      <c r="A8" s="23" t="s">
        <v>462</v>
      </c>
      <c r="B8" s="136"/>
      <c r="C8" s="156"/>
      <c r="D8" s="13" t="s">
        <v>462</v>
      </c>
    </row>
    <row r="9" spans="1:4" x14ac:dyDescent="0.25">
      <c r="A9" s="23" t="s">
        <v>462</v>
      </c>
      <c r="B9" s="136"/>
      <c r="C9" s="156"/>
      <c r="D9" s="13" t="s">
        <v>462</v>
      </c>
    </row>
    <row r="10" spans="1:4" x14ac:dyDescent="0.25">
      <c r="A10" s="23" t="s">
        <v>462</v>
      </c>
      <c r="B10" s="136"/>
      <c r="C10" s="156"/>
      <c r="D10" s="13" t="s">
        <v>462</v>
      </c>
    </row>
    <row r="11" spans="1:4" x14ac:dyDescent="0.25">
      <c r="A11" s="23" t="s">
        <v>462</v>
      </c>
      <c r="B11" s="136"/>
      <c r="C11" s="156"/>
      <c r="D11" s="13" t="s">
        <v>462</v>
      </c>
    </row>
    <row r="12" spans="1:4" x14ac:dyDescent="0.25">
      <c r="A12" s="23" t="s">
        <v>462</v>
      </c>
      <c r="B12" s="136"/>
      <c r="C12" s="156"/>
      <c r="D12" s="13" t="s">
        <v>462</v>
      </c>
    </row>
    <row r="13" spans="1:4" x14ac:dyDescent="0.25">
      <c r="A13" s="23" t="s">
        <v>462</v>
      </c>
      <c r="B13" s="136"/>
      <c r="C13" s="156"/>
      <c r="D13" s="13" t="s">
        <v>462</v>
      </c>
    </row>
    <row r="14" spans="1:4" x14ac:dyDescent="0.25">
      <c r="A14" s="23" t="s">
        <v>462</v>
      </c>
      <c r="B14" s="136"/>
      <c r="C14" s="156"/>
      <c r="D14" s="13" t="s">
        <v>462</v>
      </c>
    </row>
    <row r="15" spans="1:4" x14ac:dyDescent="0.25">
      <c r="A15" s="23" t="s">
        <v>462</v>
      </c>
      <c r="B15" s="136"/>
      <c r="C15" s="156"/>
      <c r="D15" s="13" t="s">
        <v>462</v>
      </c>
    </row>
    <row r="16" spans="1:4" x14ac:dyDescent="0.25">
      <c r="A16" s="23" t="s">
        <v>462</v>
      </c>
      <c r="B16" s="136"/>
      <c r="C16" s="156"/>
      <c r="D16" s="13" t="s">
        <v>462</v>
      </c>
    </row>
    <row r="17" spans="1:4" x14ac:dyDescent="0.25">
      <c r="A17" s="23" t="s">
        <v>462</v>
      </c>
      <c r="B17" s="136"/>
      <c r="C17" s="156"/>
      <c r="D17" s="13" t="s">
        <v>462</v>
      </c>
    </row>
    <row r="18" spans="1:4" x14ac:dyDescent="0.25">
      <c r="A18" s="23" t="s">
        <v>462</v>
      </c>
      <c r="B18" s="136"/>
      <c r="C18" s="156"/>
      <c r="D18" s="13" t="s">
        <v>462</v>
      </c>
    </row>
    <row r="19" spans="1:4" x14ac:dyDescent="0.25">
      <c r="A19" s="23" t="s">
        <v>462</v>
      </c>
      <c r="B19" s="136"/>
      <c r="C19" s="156"/>
      <c r="D19" s="13" t="s">
        <v>462</v>
      </c>
    </row>
    <row r="20" spans="1:4" x14ac:dyDescent="0.25">
      <c r="A20" s="23" t="s">
        <v>462</v>
      </c>
      <c r="B20" s="136"/>
      <c r="C20" s="156"/>
      <c r="D20" s="13" t="s">
        <v>462</v>
      </c>
    </row>
    <row r="21" spans="1:4" x14ac:dyDescent="0.25">
      <c r="A21" s="23" t="s">
        <v>462</v>
      </c>
      <c r="B21" s="136"/>
      <c r="C21" s="156"/>
      <c r="D21" s="13" t="s">
        <v>462</v>
      </c>
    </row>
    <row r="22" spans="1:4" x14ac:dyDescent="0.25">
      <c r="A22" s="23" t="s">
        <v>462</v>
      </c>
      <c r="B22" s="136"/>
      <c r="C22" s="156"/>
      <c r="D22" s="13" t="s">
        <v>462</v>
      </c>
    </row>
    <row r="23" spans="1:4" x14ac:dyDescent="0.25">
      <c r="A23" s="23" t="s">
        <v>462</v>
      </c>
      <c r="B23" s="136"/>
      <c r="C23" s="156"/>
      <c r="D23" s="13" t="s">
        <v>462</v>
      </c>
    </row>
    <row r="24" spans="1:4" x14ac:dyDescent="0.25">
      <c r="A24" s="23" t="s">
        <v>462</v>
      </c>
      <c r="B24" s="136"/>
      <c r="C24" s="156"/>
      <c r="D24" s="13" t="s">
        <v>462</v>
      </c>
    </row>
    <row r="25" spans="1:4" x14ac:dyDescent="0.25">
      <c r="A25" s="23" t="s">
        <v>462</v>
      </c>
      <c r="B25" s="136"/>
      <c r="C25" s="156"/>
      <c r="D25" s="13" t="s">
        <v>462</v>
      </c>
    </row>
    <row r="26" spans="1:4" x14ac:dyDescent="0.25">
      <c r="A26" s="23" t="s">
        <v>462</v>
      </c>
      <c r="B26" s="136"/>
      <c r="C26" s="156"/>
      <c r="D26" s="13" t="s">
        <v>462</v>
      </c>
    </row>
    <row r="27" spans="1:4" x14ac:dyDescent="0.25">
      <c r="A27" s="23" t="s">
        <v>462</v>
      </c>
      <c r="B27" s="136"/>
      <c r="C27" s="156"/>
      <c r="D27" s="13" t="s">
        <v>462</v>
      </c>
    </row>
    <row r="28" spans="1:4" x14ac:dyDescent="0.25">
      <c r="A28" s="23" t="s">
        <v>462</v>
      </c>
      <c r="B28" s="136"/>
      <c r="C28" s="156"/>
      <c r="D28" s="13" t="s">
        <v>462</v>
      </c>
    </row>
    <row r="29" spans="1:4" x14ac:dyDescent="0.25">
      <c r="A29" s="23" t="s">
        <v>462</v>
      </c>
      <c r="B29" s="136"/>
      <c r="C29" s="156"/>
      <c r="D29" s="13" t="s">
        <v>462</v>
      </c>
    </row>
    <row r="30" spans="1:4" x14ac:dyDescent="0.25">
      <c r="A30" s="23" t="s">
        <v>462</v>
      </c>
      <c r="B30" s="136"/>
      <c r="C30" s="156"/>
      <c r="D30" s="13" t="s">
        <v>462</v>
      </c>
    </row>
    <row r="31" spans="1:4" x14ac:dyDescent="0.25">
      <c r="A31" s="23" t="s">
        <v>462</v>
      </c>
      <c r="B31" s="136"/>
      <c r="C31" s="156"/>
      <c r="D31" s="13" t="s">
        <v>462</v>
      </c>
    </row>
    <row r="32" spans="1:4" x14ac:dyDescent="0.25">
      <c r="A32" s="23" t="s">
        <v>462</v>
      </c>
      <c r="B32" s="136"/>
      <c r="C32" s="156"/>
      <c r="D32" s="13" t="s">
        <v>462</v>
      </c>
    </row>
    <row r="33" spans="1:4" x14ac:dyDescent="0.25">
      <c r="A33" s="23" t="s">
        <v>462</v>
      </c>
      <c r="B33" s="136"/>
      <c r="C33" s="156"/>
      <c r="D33" s="13" t="s">
        <v>462</v>
      </c>
    </row>
    <row r="35" spans="1:4" x14ac:dyDescent="0.25">
      <c r="A35" s="46"/>
    </row>
  </sheetData>
  <dataConsolidate/>
  <hyperlinks>
    <hyperlink ref="B1" location="Indice!A1" display="Torna all'indice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MInterazione!$C$2:$C$9</xm:f>
          </x14:formula1>
          <xm:sqref>D4:D33</xm:sqref>
        </x14:dataValidation>
        <x14:dataValidation type="list" allowBlank="1" showInputMessage="1" showErrorMessage="1">
          <x14:formula1>
            <xm:f>MInterazione!$A$2:$A$7</xm:f>
          </x14:formula1>
          <xm:sqref>A4:A33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D34"/>
  <sheetViews>
    <sheetView zoomScaleNormal="100" workbookViewId="0"/>
  </sheetViews>
  <sheetFormatPr defaultColWidth="11.19921875" defaultRowHeight="13.2" x14ac:dyDescent="0.25"/>
  <cols>
    <col min="1" max="1" width="27.09765625" style="26" customWidth="1"/>
    <col min="2" max="2" width="32.3984375" style="26" customWidth="1"/>
    <col min="3" max="3" width="31.19921875" style="26" customWidth="1"/>
    <col min="4" max="4" width="13.8984375" style="25" bestFit="1" customWidth="1"/>
    <col min="5" max="16384" width="11.19921875" style="26"/>
  </cols>
  <sheetData>
    <row r="1" spans="1:4" x14ac:dyDescent="0.25">
      <c r="C1" s="124" t="s">
        <v>675</v>
      </c>
    </row>
    <row r="2" spans="1:4" ht="21" x14ac:dyDescent="0.4">
      <c r="A2" s="74" t="s">
        <v>960</v>
      </c>
      <c r="C2" s="124"/>
    </row>
    <row r="3" spans="1:4" s="360" customFormat="1" x14ac:dyDescent="0.25">
      <c r="A3" s="526" t="s">
        <v>328</v>
      </c>
      <c r="B3" s="526"/>
      <c r="C3" s="526"/>
      <c r="D3" s="75"/>
    </row>
    <row r="5" spans="1:4" x14ac:dyDescent="0.25">
      <c r="A5" s="76" t="s">
        <v>329</v>
      </c>
      <c r="B5" s="389" t="s">
        <v>324</v>
      </c>
      <c r="C5" s="389" t="s">
        <v>327</v>
      </c>
    </row>
    <row r="6" spans="1:4" x14ac:dyDescent="0.25">
      <c r="A6" s="160"/>
      <c r="B6" s="4" t="s">
        <v>325</v>
      </c>
      <c r="C6" s="3"/>
      <c r="D6" s="25" t="s">
        <v>460</v>
      </c>
    </row>
    <row r="7" spans="1:4" x14ac:dyDescent="0.25">
      <c r="A7" s="77"/>
      <c r="B7" s="78"/>
      <c r="C7" s="77"/>
    </row>
    <row r="8" spans="1:4" s="360" customFormat="1" x14ac:dyDescent="0.25">
      <c r="A8" s="526" t="s">
        <v>427</v>
      </c>
      <c r="B8" s="526"/>
      <c r="C8" s="526"/>
      <c r="D8" s="75"/>
    </row>
    <row r="10" spans="1:4" x14ac:dyDescent="0.25">
      <c r="A10" s="76" t="s">
        <v>329</v>
      </c>
      <c r="B10" s="389" t="s">
        <v>324</v>
      </c>
      <c r="C10" s="389" t="s">
        <v>327</v>
      </c>
    </row>
    <row r="11" spans="1:4" x14ac:dyDescent="0.25">
      <c r="A11" s="160"/>
      <c r="B11" s="4" t="s">
        <v>325</v>
      </c>
      <c r="C11" s="3"/>
      <c r="D11" s="25" t="s">
        <v>460</v>
      </c>
    </row>
    <row r="12" spans="1:4" x14ac:dyDescent="0.25">
      <c r="A12" s="160"/>
      <c r="B12" s="4" t="s">
        <v>325</v>
      </c>
      <c r="C12" s="3"/>
      <c r="D12" s="25" t="s">
        <v>460</v>
      </c>
    </row>
    <row r="13" spans="1:4" x14ac:dyDescent="0.25">
      <c r="A13" s="160"/>
      <c r="B13" s="4" t="s">
        <v>325</v>
      </c>
      <c r="C13" s="3"/>
      <c r="D13" s="25" t="s">
        <v>460</v>
      </c>
    </row>
    <row r="14" spans="1:4" x14ac:dyDescent="0.25">
      <c r="A14" s="160"/>
      <c r="B14" s="4" t="s">
        <v>325</v>
      </c>
      <c r="C14" s="3"/>
      <c r="D14" s="25" t="s">
        <v>460</v>
      </c>
    </row>
    <row r="15" spans="1:4" x14ac:dyDescent="0.25">
      <c r="A15" s="160"/>
      <c r="B15" s="4" t="s">
        <v>325</v>
      </c>
      <c r="C15" s="3"/>
      <c r="D15" s="25" t="s">
        <v>460</v>
      </c>
    </row>
    <row r="16" spans="1:4" x14ac:dyDescent="0.25">
      <c r="A16" s="160"/>
      <c r="B16" s="4" t="s">
        <v>325</v>
      </c>
      <c r="C16" s="3"/>
      <c r="D16" s="25" t="s">
        <v>460</v>
      </c>
    </row>
    <row r="17" spans="1:4" x14ac:dyDescent="0.25">
      <c r="A17" s="160"/>
      <c r="B17" s="4" t="s">
        <v>325</v>
      </c>
      <c r="C17" s="3"/>
      <c r="D17" s="25" t="s">
        <v>460</v>
      </c>
    </row>
    <row r="18" spans="1:4" x14ac:dyDescent="0.25">
      <c r="A18" s="160"/>
      <c r="B18" s="4" t="s">
        <v>325</v>
      </c>
      <c r="C18" s="3"/>
      <c r="D18" s="25" t="s">
        <v>460</v>
      </c>
    </row>
    <row r="19" spans="1:4" x14ac:dyDescent="0.25">
      <c r="A19" s="160"/>
      <c r="B19" s="4" t="s">
        <v>325</v>
      </c>
      <c r="C19" s="3"/>
      <c r="D19" s="25" t="s">
        <v>460</v>
      </c>
    </row>
    <row r="20" spans="1:4" x14ac:dyDescent="0.25">
      <c r="A20" s="160"/>
      <c r="B20" s="4" t="s">
        <v>325</v>
      </c>
      <c r="C20" s="3"/>
      <c r="D20" s="25" t="s">
        <v>460</v>
      </c>
    </row>
    <row r="22" spans="1:4" s="360" customFormat="1" x14ac:dyDescent="0.25">
      <c r="A22" s="526" t="s">
        <v>326</v>
      </c>
      <c r="B22" s="526"/>
      <c r="C22" s="526"/>
      <c r="D22" s="75"/>
    </row>
    <row r="24" spans="1:4" x14ac:dyDescent="0.25">
      <c r="A24" s="389" t="s">
        <v>615</v>
      </c>
      <c r="B24" s="389" t="s">
        <v>324</v>
      </c>
      <c r="C24" s="389" t="s">
        <v>327</v>
      </c>
    </row>
    <row r="25" spans="1:4" x14ac:dyDescent="0.25">
      <c r="A25" s="160"/>
      <c r="B25" s="4" t="s">
        <v>325</v>
      </c>
      <c r="C25" s="3"/>
      <c r="D25" s="25" t="s">
        <v>460</v>
      </c>
    </row>
    <row r="26" spans="1:4" x14ac:dyDescent="0.25">
      <c r="A26" s="160"/>
      <c r="B26" s="4" t="s">
        <v>325</v>
      </c>
      <c r="C26" s="3"/>
      <c r="D26" s="25" t="s">
        <v>460</v>
      </c>
    </row>
    <row r="27" spans="1:4" x14ac:dyDescent="0.25">
      <c r="A27" s="160"/>
      <c r="B27" s="4" t="s">
        <v>325</v>
      </c>
      <c r="C27" s="3"/>
      <c r="D27" s="25" t="s">
        <v>460</v>
      </c>
    </row>
    <row r="28" spans="1:4" x14ac:dyDescent="0.25">
      <c r="A28" s="160"/>
      <c r="B28" s="4" t="s">
        <v>325</v>
      </c>
      <c r="C28" s="3"/>
      <c r="D28" s="25" t="s">
        <v>460</v>
      </c>
    </row>
    <row r="29" spans="1:4" x14ac:dyDescent="0.25">
      <c r="A29" s="160"/>
      <c r="B29" s="4" t="s">
        <v>325</v>
      </c>
      <c r="C29" s="3"/>
      <c r="D29" s="25" t="s">
        <v>460</v>
      </c>
    </row>
    <row r="30" spans="1:4" x14ac:dyDescent="0.25">
      <c r="A30" s="160"/>
      <c r="B30" s="4" t="s">
        <v>325</v>
      </c>
      <c r="C30" s="3"/>
      <c r="D30" s="25" t="s">
        <v>460</v>
      </c>
    </row>
    <row r="31" spans="1:4" x14ac:dyDescent="0.25">
      <c r="A31" s="160"/>
      <c r="B31" s="4" t="s">
        <v>325</v>
      </c>
      <c r="C31" s="3"/>
      <c r="D31" s="25" t="s">
        <v>460</v>
      </c>
    </row>
    <row r="32" spans="1:4" x14ac:dyDescent="0.25">
      <c r="A32" s="160"/>
      <c r="B32" s="4" t="s">
        <v>325</v>
      </c>
      <c r="C32" s="3"/>
      <c r="D32" s="25" t="s">
        <v>460</v>
      </c>
    </row>
    <row r="33" spans="1:4" x14ac:dyDescent="0.25">
      <c r="A33" s="160"/>
      <c r="B33" s="4" t="s">
        <v>325</v>
      </c>
      <c r="C33" s="3"/>
      <c r="D33" s="25" t="s">
        <v>460</v>
      </c>
    </row>
    <row r="34" spans="1:4" x14ac:dyDescent="0.25">
      <c r="A34" s="160"/>
      <c r="B34" s="4" t="s">
        <v>325</v>
      </c>
      <c r="C34" s="3"/>
      <c r="D34" s="25" t="s">
        <v>460</v>
      </c>
    </row>
  </sheetData>
  <mergeCells count="3">
    <mergeCell ref="A3:C3"/>
    <mergeCell ref="A8:C8"/>
    <mergeCell ref="A22:C22"/>
  </mergeCells>
  <hyperlinks>
    <hyperlink ref="C1" location="Indice!A1" display="Torna all'indice"/>
  </hyperlink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19921875" defaultRowHeight="13.2" x14ac:dyDescent="0.25"/>
  <cols>
    <col min="1" max="1" width="38.8984375" style="26" customWidth="1"/>
    <col min="2" max="2" width="34.69921875" style="26" customWidth="1"/>
    <col min="3" max="3" width="33" style="26" customWidth="1"/>
    <col min="4" max="4" width="13.8984375" style="25" bestFit="1" customWidth="1"/>
    <col min="5" max="16384" width="11.19921875" style="26"/>
  </cols>
  <sheetData>
    <row r="1" spans="1:4" ht="21" x14ac:dyDescent="0.4">
      <c r="A1" s="74" t="s">
        <v>614</v>
      </c>
      <c r="B1" s="124" t="s">
        <v>675</v>
      </c>
    </row>
    <row r="3" spans="1:4" s="360" customFormat="1" x14ac:dyDescent="0.25">
      <c r="A3" s="526" t="s">
        <v>328</v>
      </c>
      <c r="B3" s="526"/>
      <c r="C3" s="526"/>
      <c r="D3" s="75"/>
    </row>
    <row r="5" spans="1:4" ht="17.7" customHeight="1" x14ac:dyDescent="0.25">
      <c r="A5" s="76" t="s">
        <v>329</v>
      </c>
      <c r="B5" s="389" t="s">
        <v>324</v>
      </c>
      <c r="C5" s="389" t="s">
        <v>327</v>
      </c>
    </row>
    <row r="6" spans="1:4" ht="15" customHeight="1" x14ac:dyDescent="0.25">
      <c r="A6" s="259" t="str">
        <f>IF('Siti WEB'!A6&lt;&gt;"",'Siti WEB'!A6,"")</f>
        <v/>
      </c>
      <c r="B6" s="259" t="str">
        <f>IF('Siti WEB'!B6&lt;&gt;"",'Siti WEB'!B6,"")</f>
        <v>http://</v>
      </c>
      <c r="C6" s="259" t="str">
        <f>IF('Siti WEB'!C6&lt;&gt;"",'Siti WEB'!C6,"")</f>
        <v/>
      </c>
      <c r="D6" s="25" t="s">
        <v>460</v>
      </c>
    </row>
    <row r="7" spans="1:4" x14ac:dyDescent="0.25">
      <c r="A7" s="77"/>
      <c r="B7" s="78"/>
      <c r="C7" s="77"/>
    </row>
    <row r="8" spans="1:4" s="360" customFormat="1" ht="15.6" customHeight="1" x14ac:dyDescent="0.25">
      <c r="A8" s="526" t="s">
        <v>427</v>
      </c>
      <c r="B8" s="526"/>
      <c r="C8" s="526"/>
      <c r="D8" s="75"/>
    </row>
    <row r="9" spans="1:4" ht="15.6" customHeight="1" x14ac:dyDescent="0.25"/>
    <row r="10" spans="1:4" ht="18.149999999999999" customHeight="1" x14ac:dyDescent="0.25">
      <c r="A10" s="76" t="s">
        <v>329</v>
      </c>
      <c r="B10" s="389" t="s">
        <v>324</v>
      </c>
      <c r="C10" s="389" t="s">
        <v>327</v>
      </c>
    </row>
    <row r="11" spans="1:4" x14ac:dyDescent="0.25">
      <c r="A11" s="259" t="str">
        <f>IF('Siti WEB'!A11&lt;&gt;"",'Siti WEB'!A11,"")</f>
        <v/>
      </c>
      <c r="B11" s="259" t="str">
        <f>IF('Siti WEB'!B11&lt;&gt;"",'Siti WEB'!B11,"")</f>
        <v>http://</v>
      </c>
      <c r="C11" s="259" t="str">
        <f>IF('Siti WEB'!C11&lt;&gt;"",'Siti WEB'!C11,"")</f>
        <v/>
      </c>
      <c r="D11" s="25" t="s">
        <v>460</v>
      </c>
    </row>
    <row r="12" spans="1:4" x14ac:dyDescent="0.25">
      <c r="A12" s="259" t="str">
        <f>IF('Siti WEB'!A12&lt;&gt;"",'Siti WEB'!A12,"")</f>
        <v/>
      </c>
      <c r="B12" s="259" t="str">
        <f>IF('Siti WEB'!B12&lt;&gt;"",'Siti WEB'!B12,"")</f>
        <v>http://</v>
      </c>
      <c r="C12" s="259" t="str">
        <f>IF('Siti WEB'!C12&lt;&gt;"",'Siti WEB'!C12,"")</f>
        <v/>
      </c>
      <c r="D12" s="25" t="s">
        <v>460</v>
      </c>
    </row>
    <row r="13" spans="1:4" x14ac:dyDescent="0.25">
      <c r="A13" s="259" t="str">
        <f>IF('Siti WEB'!A13&lt;&gt;"",'Siti WEB'!A13,"")</f>
        <v/>
      </c>
      <c r="B13" s="259" t="str">
        <f>IF('Siti WEB'!B13&lt;&gt;"",'Siti WEB'!B13,"")</f>
        <v>http://</v>
      </c>
      <c r="C13" s="259" t="str">
        <f>IF('Siti WEB'!C13&lt;&gt;"",'Siti WEB'!C13,"")</f>
        <v/>
      </c>
      <c r="D13" s="25" t="s">
        <v>460</v>
      </c>
    </row>
    <row r="14" spans="1:4" x14ac:dyDescent="0.25">
      <c r="A14" s="259" t="str">
        <f>IF('Siti WEB'!A14&lt;&gt;"",'Siti WEB'!A14,"")</f>
        <v/>
      </c>
      <c r="B14" s="259" t="str">
        <f>IF('Siti WEB'!B14&lt;&gt;"",'Siti WEB'!B14,"")</f>
        <v>http://</v>
      </c>
      <c r="C14" s="259" t="str">
        <f>IF('Siti WEB'!C14&lt;&gt;"",'Siti WEB'!C14,"")</f>
        <v/>
      </c>
      <c r="D14" s="25" t="s">
        <v>460</v>
      </c>
    </row>
    <row r="15" spans="1:4" x14ac:dyDescent="0.25">
      <c r="A15" s="259" t="str">
        <f>IF('Siti WEB'!A15&lt;&gt;"",'Siti WEB'!A15,"")</f>
        <v/>
      </c>
      <c r="B15" s="259" t="str">
        <f>IF('Siti WEB'!B15&lt;&gt;"",'Siti WEB'!B15,"")</f>
        <v>http://</v>
      </c>
      <c r="C15" s="259" t="str">
        <f>IF('Siti WEB'!C15&lt;&gt;"",'Siti WEB'!C15,"")</f>
        <v/>
      </c>
      <c r="D15" s="25" t="s">
        <v>460</v>
      </c>
    </row>
    <row r="16" spans="1:4" x14ac:dyDescent="0.25">
      <c r="A16" s="259" t="str">
        <f>IF('Siti WEB'!A16&lt;&gt;"",'Siti WEB'!A16,"")</f>
        <v/>
      </c>
      <c r="B16" s="259" t="str">
        <f>IF('Siti WEB'!B16&lt;&gt;"",'Siti WEB'!B16,"")</f>
        <v>http://</v>
      </c>
      <c r="C16" s="259" t="str">
        <f>IF('Siti WEB'!C16&lt;&gt;"",'Siti WEB'!C16,"")</f>
        <v/>
      </c>
      <c r="D16" s="25" t="s">
        <v>460</v>
      </c>
    </row>
    <row r="17" spans="1:4" x14ac:dyDescent="0.25">
      <c r="A17" s="259" t="str">
        <f>IF('Siti WEB'!A17&lt;&gt;"",'Siti WEB'!A17,"")</f>
        <v/>
      </c>
      <c r="B17" s="259" t="str">
        <f>IF('Siti WEB'!B17&lt;&gt;"",'Siti WEB'!B17,"")</f>
        <v>http://</v>
      </c>
      <c r="C17" s="259" t="str">
        <f>IF('Siti WEB'!C17&lt;&gt;"",'Siti WEB'!C17,"")</f>
        <v/>
      </c>
      <c r="D17" s="25" t="s">
        <v>460</v>
      </c>
    </row>
    <row r="18" spans="1:4" x14ac:dyDescent="0.25">
      <c r="A18" s="259" t="str">
        <f>IF('Siti WEB'!A18&lt;&gt;"",'Siti WEB'!A18,"")</f>
        <v/>
      </c>
      <c r="B18" s="259" t="str">
        <f>IF('Siti WEB'!B18&lt;&gt;"",'Siti WEB'!B18,"")</f>
        <v>http://</v>
      </c>
      <c r="C18" s="259" t="str">
        <f>IF('Siti WEB'!C18&lt;&gt;"",'Siti WEB'!C18,"")</f>
        <v/>
      </c>
      <c r="D18" s="25" t="s">
        <v>460</v>
      </c>
    </row>
    <row r="19" spans="1:4" x14ac:dyDescent="0.25">
      <c r="A19" s="259" t="str">
        <f>IF('Siti WEB'!A19&lt;&gt;"",'Siti WEB'!A19,"")</f>
        <v/>
      </c>
      <c r="B19" s="259" t="str">
        <f>IF('Siti WEB'!B19&lt;&gt;"",'Siti WEB'!B19,"")</f>
        <v>http://</v>
      </c>
      <c r="C19" s="259" t="str">
        <f>IF('Siti WEB'!C19&lt;&gt;"",'Siti WEB'!C19,"")</f>
        <v/>
      </c>
      <c r="D19" s="25" t="s">
        <v>460</v>
      </c>
    </row>
    <row r="20" spans="1:4" x14ac:dyDescent="0.25">
      <c r="A20" s="259" t="str">
        <f>IF('Siti WEB'!A20&lt;&gt;"",'Siti WEB'!A20,"")</f>
        <v/>
      </c>
      <c r="B20" s="259" t="str">
        <f>IF('Siti WEB'!B20&lt;&gt;"",'Siti WEB'!B20,"")</f>
        <v>http://</v>
      </c>
      <c r="C20" s="259" t="str">
        <f>IF('Siti WEB'!C20&lt;&gt;"",'Siti WEB'!C20,"")</f>
        <v/>
      </c>
      <c r="D20" s="25" t="s">
        <v>460</v>
      </c>
    </row>
    <row r="22" spans="1:4" s="360" customFormat="1" ht="15.6" customHeight="1" x14ac:dyDescent="0.25">
      <c r="A22" s="526" t="s">
        <v>326</v>
      </c>
      <c r="B22" s="526"/>
      <c r="C22" s="526"/>
      <c r="D22" s="75"/>
    </row>
    <row r="23" spans="1:4" ht="15.6" customHeight="1" x14ac:dyDescent="0.25"/>
    <row r="24" spans="1:4" ht="20.100000000000001" customHeight="1" x14ac:dyDescent="0.25">
      <c r="A24" s="389" t="s">
        <v>615</v>
      </c>
      <c r="B24" s="389" t="s">
        <v>324</v>
      </c>
      <c r="C24" s="389" t="s">
        <v>327</v>
      </c>
    </row>
    <row r="25" spans="1:4" x14ac:dyDescent="0.25">
      <c r="A25" s="259" t="str">
        <f>IF('Siti WEB'!A25&lt;&gt;"",'Siti WEB'!A25,"")</f>
        <v/>
      </c>
      <c r="B25" s="259" t="str">
        <f>IF('Siti WEB'!B25&lt;&gt;"",'Siti WEB'!B25,"")</f>
        <v>http://</v>
      </c>
      <c r="C25" s="259" t="str">
        <f>IF('Siti WEB'!C25&lt;&gt;"",'Siti WEB'!C25,"")</f>
        <v/>
      </c>
      <c r="D25" s="25" t="s">
        <v>460</v>
      </c>
    </row>
    <row r="26" spans="1:4" x14ac:dyDescent="0.25">
      <c r="A26" s="259" t="str">
        <f>IF('Siti WEB'!A26&lt;&gt;"",'Siti WEB'!A26,"")</f>
        <v/>
      </c>
      <c r="B26" s="259" t="str">
        <f>IF('Siti WEB'!B26&lt;&gt;"",'Siti WEB'!B26,"")</f>
        <v>http://</v>
      </c>
      <c r="C26" s="259" t="str">
        <f>IF('Siti WEB'!C26&lt;&gt;"",'Siti WEB'!C26,"")</f>
        <v/>
      </c>
      <c r="D26" s="25" t="s">
        <v>460</v>
      </c>
    </row>
    <row r="27" spans="1:4" x14ac:dyDescent="0.25">
      <c r="A27" s="259" t="str">
        <f>IF('Siti WEB'!A27&lt;&gt;"",'Siti WEB'!A27,"")</f>
        <v/>
      </c>
      <c r="B27" s="259" t="str">
        <f>IF('Siti WEB'!B27&lt;&gt;"",'Siti WEB'!B27,"")</f>
        <v>http://</v>
      </c>
      <c r="C27" s="259" t="str">
        <f>IF('Siti WEB'!C27&lt;&gt;"",'Siti WEB'!C27,"")</f>
        <v/>
      </c>
      <c r="D27" s="25" t="s">
        <v>460</v>
      </c>
    </row>
    <row r="28" spans="1:4" x14ac:dyDescent="0.25">
      <c r="A28" s="259" t="str">
        <f>IF('Siti WEB'!A28&lt;&gt;"",'Siti WEB'!A28,"")</f>
        <v/>
      </c>
      <c r="B28" s="259" t="str">
        <f>IF('Siti WEB'!B28&lt;&gt;"",'Siti WEB'!B28,"")</f>
        <v>http://</v>
      </c>
      <c r="C28" s="259" t="str">
        <f>IF('Siti WEB'!C28&lt;&gt;"",'Siti WEB'!C28,"")</f>
        <v/>
      </c>
      <c r="D28" s="25" t="s">
        <v>460</v>
      </c>
    </row>
    <row r="29" spans="1:4" x14ac:dyDescent="0.25">
      <c r="A29" s="259" t="str">
        <f>IF('Siti WEB'!A29&lt;&gt;"",'Siti WEB'!A29,"")</f>
        <v/>
      </c>
      <c r="B29" s="259" t="str">
        <f>IF('Siti WEB'!B29&lt;&gt;"",'Siti WEB'!B29,"")</f>
        <v>http://</v>
      </c>
      <c r="C29" s="259" t="str">
        <f>IF('Siti WEB'!C29&lt;&gt;"",'Siti WEB'!C29,"")</f>
        <v/>
      </c>
      <c r="D29" s="25" t="s">
        <v>460</v>
      </c>
    </row>
    <row r="30" spans="1:4" x14ac:dyDescent="0.25">
      <c r="A30" s="259" t="str">
        <f>IF('Siti WEB'!A30&lt;&gt;"",'Siti WEB'!A30,"")</f>
        <v/>
      </c>
      <c r="B30" s="259" t="str">
        <f>IF('Siti WEB'!B30&lt;&gt;"",'Siti WEB'!B30,"")</f>
        <v>http://</v>
      </c>
      <c r="C30" s="259" t="str">
        <f>IF('Siti WEB'!C30&lt;&gt;"",'Siti WEB'!C30,"")</f>
        <v/>
      </c>
      <c r="D30" s="25" t="s">
        <v>460</v>
      </c>
    </row>
    <row r="31" spans="1:4" x14ac:dyDescent="0.25">
      <c r="A31" s="259" t="str">
        <f>IF('Siti WEB'!A31&lt;&gt;"",'Siti WEB'!A31,"")</f>
        <v/>
      </c>
      <c r="B31" s="259" t="str">
        <f>IF('Siti WEB'!B31&lt;&gt;"",'Siti WEB'!B31,"")</f>
        <v>http://</v>
      </c>
      <c r="C31" s="259" t="str">
        <f>IF('Siti WEB'!C31&lt;&gt;"",'Siti WEB'!C31,"")</f>
        <v/>
      </c>
      <c r="D31" s="25" t="s">
        <v>460</v>
      </c>
    </row>
    <row r="32" spans="1:4" x14ac:dyDescent="0.25">
      <c r="A32" s="259" t="str">
        <f>IF('Siti WEB'!A32&lt;&gt;"",'Siti WEB'!A32,"")</f>
        <v/>
      </c>
      <c r="B32" s="259" t="str">
        <f>IF('Siti WEB'!B32&lt;&gt;"",'Siti WEB'!B32,"")</f>
        <v>http://</v>
      </c>
      <c r="C32" s="259" t="str">
        <f>IF('Siti WEB'!C32&lt;&gt;"",'Siti WEB'!C32,"")</f>
        <v/>
      </c>
      <c r="D32" s="25" t="s">
        <v>460</v>
      </c>
    </row>
    <row r="33" spans="1:4" x14ac:dyDescent="0.25">
      <c r="A33" s="259" t="str">
        <f>IF('Siti WEB'!A33&lt;&gt;"",'Siti WEB'!A33,"")</f>
        <v/>
      </c>
      <c r="B33" s="259" t="str">
        <f>IF('Siti WEB'!B33&lt;&gt;"",'Siti WEB'!B33,"")</f>
        <v>http://</v>
      </c>
      <c r="C33" s="259" t="str">
        <f>IF('Siti WEB'!C33&lt;&gt;"",'Siti WEB'!C33,"")</f>
        <v/>
      </c>
      <c r="D33" s="25" t="s">
        <v>460</v>
      </c>
    </row>
    <row r="34" spans="1:4" x14ac:dyDescent="0.25">
      <c r="A34" s="259" t="str">
        <f>IF('Siti WEB'!A34&lt;&gt;"",'Siti WEB'!A34,"")</f>
        <v/>
      </c>
      <c r="B34" s="259" t="str">
        <f>IF('Siti WEB'!B34&lt;&gt;"",'Siti WEB'!B34,"")</f>
        <v>http://</v>
      </c>
      <c r="C34" s="259" t="str">
        <f>IF('Siti WEB'!C34&lt;&gt;"",'Siti WEB'!C34,"")</f>
        <v/>
      </c>
      <c r="D34" s="25" t="s">
        <v>460</v>
      </c>
    </row>
  </sheetData>
  <mergeCells count="3">
    <mergeCell ref="A3:C3"/>
    <mergeCell ref="A8:C8"/>
    <mergeCell ref="A22:C22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A1:W161"/>
  <sheetViews>
    <sheetView topLeftCell="B1" zoomScaleNormal="100" workbookViewId="0">
      <pane ySplit="3" topLeftCell="A22" activePane="bottomLeft" state="frozen"/>
      <selection pane="bottomLeft" activeCell="J24" sqref="J24"/>
    </sheetView>
  </sheetViews>
  <sheetFormatPr defaultColWidth="9" defaultRowHeight="13.2" x14ac:dyDescent="0.25"/>
  <cols>
    <col min="1" max="1" width="16" style="301" customWidth="1"/>
    <col min="2" max="2" width="10.3984375" style="301" customWidth="1"/>
    <col min="3" max="3" width="9" style="301" customWidth="1"/>
    <col min="4" max="4" width="2" style="301" hidden="1" customWidth="1"/>
    <col min="5" max="5" width="9.09765625" style="301" customWidth="1"/>
    <col min="6" max="6" width="10.3984375" style="301" customWidth="1"/>
    <col min="7" max="7" width="11.19921875" style="301" customWidth="1"/>
    <col min="8" max="8" width="9.3984375" style="301" customWidth="1"/>
    <col min="9" max="9" width="9.09765625" style="301" customWidth="1"/>
    <col min="10" max="10" width="10.09765625" style="301" bestFit="1" customWidth="1"/>
    <col min="11" max="11" width="10.5" style="301" bestFit="1" customWidth="1"/>
    <col min="12" max="12" width="41.5" style="301" customWidth="1"/>
    <col min="13" max="13" width="12.69921875" style="301" customWidth="1"/>
    <col min="14" max="14" width="15.5" style="301" customWidth="1"/>
    <col min="15" max="16384" width="9" style="301"/>
  </cols>
  <sheetData>
    <row r="1" spans="1:23" ht="33" customHeight="1" thickBot="1" x14ac:dyDescent="0.3">
      <c r="A1" s="563" t="s">
        <v>1100</v>
      </c>
      <c r="B1" s="564"/>
      <c r="C1" s="564"/>
      <c r="D1" s="564"/>
      <c r="E1" s="564"/>
      <c r="F1" s="564"/>
      <c r="G1" s="564"/>
      <c r="H1" s="564"/>
      <c r="I1" s="564"/>
      <c r="J1" s="565"/>
      <c r="K1" s="297" t="s">
        <v>675</v>
      </c>
      <c r="L1" s="298"/>
      <c r="M1" s="299"/>
      <c r="N1" s="300"/>
      <c r="O1" s="300"/>
      <c r="P1" s="299"/>
      <c r="Q1" s="299"/>
      <c r="R1" s="299"/>
      <c r="S1" s="299"/>
      <c r="T1" s="299"/>
      <c r="U1" s="299"/>
      <c r="V1" s="299"/>
      <c r="W1" s="299"/>
    </row>
    <row r="2" spans="1:23" ht="14.25" customHeight="1" x14ac:dyDescent="0.25">
      <c r="K2" s="299" t="s">
        <v>291</v>
      </c>
      <c r="L2" s="299"/>
      <c r="M2" s="299"/>
      <c r="N2" s="300"/>
      <c r="O2" s="300"/>
      <c r="P2" s="299"/>
      <c r="Q2" s="299"/>
      <c r="R2" s="299"/>
      <c r="S2" s="299"/>
      <c r="T2" s="299"/>
      <c r="U2" s="299"/>
      <c r="V2" s="299"/>
      <c r="W2" s="299"/>
    </row>
    <row r="3" spans="1:23" s="303" customFormat="1" ht="21" x14ac:dyDescent="0.4">
      <c r="A3" s="302" t="s">
        <v>961</v>
      </c>
    </row>
    <row r="4" spans="1:23" ht="13.8" x14ac:dyDescent="0.25">
      <c r="A4" s="547" t="s">
        <v>849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300"/>
      <c r="O4" s="300"/>
      <c r="P4" s="304"/>
      <c r="Q4" s="304"/>
      <c r="R4" s="304"/>
      <c r="S4" s="305"/>
      <c r="T4" s="305"/>
      <c r="U4" s="305"/>
      <c r="V4" s="305"/>
      <c r="W4" s="305"/>
    </row>
    <row r="5" spans="1:23" ht="39.6" x14ac:dyDescent="0.25">
      <c r="A5" s="552" t="s">
        <v>791</v>
      </c>
      <c r="B5" s="553"/>
      <c r="C5" s="553"/>
      <c r="D5" s="554"/>
      <c r="E5" s="306" t="s">
        <v>792</v>
      </c>
      <c r="F5" s="306" t="s">
        <v>793</v>
      </c>
      <c r="G5" s="307" t="s">
        <v>782</v>
      </c>
      <c r="H5" s="308" t="s">
        <v>794</v>
      </c>
      <c r="I5" s="309" t="s">
        <v>795</v>
      </c>
      <c r="J5" s="306" t="s">
        <v>796</v>
      </c>
      <c r="K5" s="308" t="s">
        <v>797</v>
      </c>
      <c r="L5" s="310" t="s">
        <v>798</v>
      </c>
      <c r="M5" s="311" t="s">
        <v>878</v>
      </c>
      <c r="N5" s="300"/>
      <c r="O5" s="300"/>
      <c r="P5" s="312"/>
      <c r="Q5" s="312"/>
      <c r="R5" s="312"/>
      <c r="S5" s="313"/>
      <c r="T5" s="313"/>
      <c r="U5" s="313"/>
      <c r="V5" s="313"/>
      <c r="W5" s="313"/>
    </row>
    <row r="6" spans="1:23" s="294" customFormat="1" ht="39.75" customHeight="1" x14ac:dyDescent="0.25">
      <c r="A6" s="549"/>
      <c r="B6" s="550"/>
      <c r="C6" s="550"/>
      <c r="D6" s="283"/>
      <c r="E6" s="284"/>
      <c r="F6" s="284"/>
      <c r="G6" s="285" t="s">
        <v>462</v>
      </c>
      <c r="H6" s="286">
        <f>E6*F6</f>
        <v>0</v>
      </c>
      <c r="I6" s="284"/>
      <c r="J6" s="286">
        <f>H6+I6</f>
        <v>0</v>
      </c>
      <c r="K6" s="284"/>
      <c r="L6" s="288" t="s">
        <v>462</v>
      </c>
      <c r="M6" s="284"/>
      <c r="N6" s="300"/>
      <c r="O6" s="300"/>
      <c r="P6" s="314"/>
      <c r="Q6" s="314"/>
      <c r="R6" s="314"/>
      <c r="S6" s="300"/>
      <c r="T6" s="300"/>
      <c r="U6" s="300"/>
      <c r="V6" s="300"/>
      <c r="W6" s="300"/>
    </row>
    <row r="7" spans="1:23" ht="39.75" customHeight="1" x14ac:dyDescent="0.25">
      <c r="A7" s="549"/>
      <c r="B7" s="550"/>
      <c r="C7" s="550"/>
      <c r="D7" s="283"/>
      <c r="E7" s="284"/>
      <c r="F7" s="284"/>
      <c r="G7" s="285" t="s">
        <v>462</v>
      </c>
      <c r="H7" s="286">
        <f t="shared" ref="H7:H8" si="0">E7*F7</f>
        <v>0</v>
      </c>
      <c r="I7" s="284"/>
      <c r="J7" s="286">
        <f t="shared" ref="J7:J8" si="1">H7+I7</f>
        <v>0</v>
      </c>
      <c r="K7" s="284"/>
      <c r="L7" s="288" t="s">
        <v>462</v>
      </c>
      <c r="M7" s="284"/>
      <c r="N7" s="300"/>
      <c r="O7" s="300"/>
      <c r="P7" s="314"/>
      <c r="Q7" s="314"/>
      <c r="R7" s="314"/>
      <c r="S7" s="300"/>
      <c r="T7" s="300"/>
      <c r="U7" s="300"/>
      <c r="V7" s="300"/>
      <c r="W7" s="300"/>
    </row>
    <row r="8" spans="1:23" ht="39.75" customHeight="1" x14ac:dyDescent="0.25">
      <c r="A8" s="549"/>
      <c r="B8" s="550"/>
      <c r="C8" s="550"/>
      <c r="D8" s="283"/>
      <c r="E8" s="284"/>
      <c r="F8" s="284"/>
      <c r="G8" s="285" t="s">
        <v>462</v>
      </c>
      <c r="H8" s="286">
        <f t="shared" si="0"/>
        <v>0</v>
      </c>
      <c r="I8" s="284"/>
      <c r="J8" s="286">
        <f t="shared" si="1"/>
        <v>0</v>
      </c>
      <c r="K8" s="284"/>
      <c r="L8" s="288" t="s">
        <v>462</v>
      </c>
      <c r="M8" s="284"/>
      <c r="N8" s="300"/>
      <c r="O8" s="300"/>
      <c r="P8" s="314"/>
      <c r="Q8" s="314"/>
      <c r="R8" s="314"/>
      <c r="S8" s="300"/>
      <c r="T8" s="300"/>
      <c r="U8" s="300"/>
      <c r="V8" s="300"/>
      <c r="W8" s="300"/>
    </row>
    <row r="9" spans="1:23" ht="39.75" customHeight="1" x14ac:dyDescent="0.25">
      <c r="A9" s="549"/>
      <c r="B9" s="550"/>
      <c r="C9" s="550"/>
      <c r="D9" s="283"/>
      <c r="E9" s="284"/>
      <c r="F9" s="284"/>
      <c r="G9" s="285" t="s">
        <v>462</v>
      </c>
      <c r="H9" s="286">
        <f t="shared" ref="H9:H11" si="2">E9*F9</f>
        <v>0</v>
      </c>
      <c r="I9" s="284"/>
      <c r="J9" s="286">
        <f t="shared" ref="J9:J11" si="3">H9+I9</f>
        <v>0</v>
      </c>
      <c r="K9" s="284"/>
      <c r="L9" s="288" t="s">
        <v>462</v>
      </c>
      <c r="M9" s="284"/>
      <c r="N9" s="300"/>
      <c r="O9" s="300"/>
      <c r="P9" s="314"/>
      <c r="Q9" s="314"/>
      <c r="R9" s="314"/>
      <c r="S9" s="300"/>
      <c r="T9" s="300"/>
      <c r="U9" s="300"/>
      <c r="V9" s="300"/>
      <c r="W9" s="300"/>
    </row>
    <row r="10" spans="1:23" ht="39.75" customHeight="1" x14ac:dyDescent="0.25">
      <c r="A10" s="549"/>
      <c r="B10" s="550"/>
      <c r="C10" s="550"/>
      <c r="D10" s="283"/>
      <c r="E10" s="284"/>
      <c r="F10" s="284"/>
      <c r="G10" s="285" t="s">
        <v>462</v>
      </c>
      <c r="H10" s="286">
        <f t="shared" ref="H10" si="4">E10*F10</f>
        <v>0</v>
      </c>
      <c r="I10" s="289"/>
      <c r="J10" s="286">
        <f t="shared" ref="J10" si="5">H10+I10</f>
        <v>0</v>
      </c>
      <c r="K10" s="289"/>
      <c r="L10" s="288" t="s">
        <v>462</v>
      </c>
      <c r="M10" s="289"/>
      <c r="N10" s="300"/>
      <c r="O10" s="300"/>
      <c r="P10" s="314"/>
      <c r="Q10" s="314"/>
      <c r="R10" s="314"/>
      <c r="S10" s="300"/>
      <c r="T10" s="300"/>
      <c r="U10" s="300"/>
      <c r="V10" s="300"/>
      <c r="W10" s="300"/>
    </row>
    <row r="11" spans="1:23" ht="39.75" customHeight="1" x14ac:dyDescent="0.25">
      <c r="A11" s="549"/>
      <c r="B11" s="550"/>
      <c r="C11" s="550"/>
      <c r="D11" s="551"/>
      <c r="E11" s="289"/>
      <c r="F11" s="289"/>
      <c r="G11" s="285" t="s">
        <v>462</v>
      </c>
      <c r="H11" s="286">
        <f t="shared" si="2"/>
        <v>0</v>
      </c>
      <c r="I11" s="289"/>
      <c r="J11" s="286">
        <f t="shared" si="3"/>
        <v>0</v>
      </c>
      <c r="K11" s="290"/>
      <c r="L11" s="288" t="s">
        <v>462</v>
      </c>
      <c r="M11" s="291"/>
      <c r="N11" s="300"/>
      <c r="O11" s="300"/>
      <c r="P11" s="314"/>
      <c r="Q11" s="314"/>
      <c r="R11" s="314"/>
      <c r="S11" s="300"/>
      <c r="T11" s="300"/>
      <c r="U11" s="300"/>
      <c r="V11" s="300"/>
      <c r="W11" s="300"/>
    </row>
    <row r="12" spans="1:23" ht="39.75" customHeight="1" x14ac:dyDescent="0.25">
      <c r="A12" s="549"/>
      <c r="B12" s="550"/>
      <c r="C12" s="550"/>
      <c r="D12" s="551"/>
      <c r="E12" s="289"/>
      <c r="F12" s="289"/>
      <c r="G12" s="285" t="s">
        <v>462</v>
      </c>
      <c r="H12" s="286">
        <f t="shared" ref="H12:H13" si="6">E12*F12</f>
        <v>0</v>
      </c>
      <c r="I12" s="289"/>
      <c r="J12" s="286">
        <f t="shared" ref="J12:J13" si="7">H12+I12</f>
        <v>0</v>
      </c>
      <c r="K12" s="290"/>
      <c r="L12" s="288" t="s">
        <v>462</v>
      </c>
      <c r="M12" s="291"/>
      <c r="N12" s="300"/>
      <c r="O12" s="300"/>
      <c r="P12" s="314"/>
      <c r="Q12" s="314"/>
      <c r="R12" s="314"/>
      <c r="S12" s="300"/>
      <c r="T12" s="300"/>
      <c r="U12" s="300"/>
      <c r="V12" s="300"/>
      <c r="W12" s="300"/>
    </row>
    <row r="13" spans="1:23" ht="39.75" customHeight="1" x14ac:dyDescent="0.25">
      <c r="A13" s="549"/>
      <c r="B13" s="550"/>
      <c r="C13" s="550"/>
      <c r="D13" s="551"/>
      <c r="E13" s="289"/>
      <c r="F13" s="289"/>
      <c r="G13" s="285" t="s">
        <v>462</v>
      </c>
      <c r="H13" s="286">
        <f t="shared" si="6"/>
        <v>0</v>
      </c>
      <c r="I13" s="289"/>
      <c r="J13" s="286">
        <f t="shared" si="7"/>
        <v>0</v>
      </c>
      <c r="K13" s="290"/>
      <c r="L13" s="288" t="s">
        <v>462</v>
      </c>
      <c r="M13" s="291"/>
      <c r="N13" s="300"/>
      <c r="O13" s="300"/>
      <c r="P13" s="314"/>
      <c r="Q13" s="314"/>
      <c r="R13" s="314"/>
      <c r="S13" s="300"/>
      <c r="T13" s="300"/>
      <c r="U13" s="300"/>
      <c r="V13" s="300"/>
      <c r="W13" s="300"/>
    </row>
    <row r="14" spans="1:23" ht="39.75" customHeight="1" x14ac:dyDescent="0.25">
      <c r="A14" s="549"/>
      <c r="B14" s="550"/>
      <c r="C14" s="550"/>
      <c r="D14" s="551"/>
      <c r="E14" s="289"/>
      <c r="F14" s="289"/>
      <c r="G14" s="285" t="s">
        <v>462</v>
      </c>
      <c r="H14" s="286">
        <f t="shared" ref="H14:H18" si="8">E14*F14</f>
        <v>0</v>
      </c>
      <c r="I14" s="289"/>
      <c r="J14" s="286">
        <f t="shared" ref="J14:J18" si="9">H14+I14</f>
        <v>0</v>
      </c>
      <c r="K14" s="290"/>
      <c r="L14" s="288" t="s">
        <v>462</v>
      </c>
      <c r="M14" s="291"/>
      <c r="N14" s="300"/>
      <c r="O14" s="300"/>
      <c r="P14" s="314"/>
      <c r="Q14" s="314"/>
      <c r="R14" s="314"/>
      <c r="S14" s="300"/>
      <c r="T14" s="300"/>
      <c r="U14" s="300"/>
      <c r="V14" s="300"/>
      <c r="W14" s="300"/>
    </row>
    <row r="15" spans="1:23" ht="39.75" customHeight="1" x14ac:dyDescent="0.25">
      <c r="A15" s="549"/>
      <c r="B15" s="550"/>
      <c r="C15" s="550"/>
      <c r="D15" s="551"/>
      <c r="E15" s="289"/>
      <c r="F15" s="289"/>
      <c r="G15" s="285" t="s">
        <v>462</v>
      </c>
      <c r="H15" s="286">
        <f t="shared" si="8"/>
        <v>0</v>
      </c>
      <c r="I15" s="289"/>
      <c r="J15" s="286">
        <f t="shared" si="9"/>
        <v>0</v>
      </c>
      <c r="K15" s="290"/>
      <c r="L15" s="288" t="s">
        <v>462</v>
      </c>
      <c r="M15" s="291"/>
      <c r="N15" s="300"/>
      <c r="O15" s="300"/>
      <c r="P15" s="314"/>
      <c r="Q15" s="314"/>
      <c r="R15" s="314"/>
      <c r="S15" s="300"/>
      <c r="T15" s="300"/>
      <c r="U15" s="300"/>
      <c r="V15" s="300"/>
      <c r="W15" s="300"/>
    </row>
    <row r="16" spans="1:23" ht="39.75" customHeight="1" x14ac:dyDescent="0.25">
      <c r="A16" s="549"/>
      <c r="B16" s="550"/>
      <c r="C16" s="550"/>
      <c r="D16" s="551"/>
      <c r="E16" s="289"/>
      <c r="F16" s="289"/>
      <c r="G16" s="285" t="s">
        <v>462</v>
      </c>
      <c r="H16" s="286">
        <f t="shared" si="8"/>
        <v>0</v>
      </c>
      <c r="I16" s="289"/>
      <c r="J16" s="286">
        <f t="shared" si="9"/>
        <v>0</v>
      </c>
      <c r="K16" s="290"/>
      <c r="L16" s="288" t="s">
        <v>462</v>
      </c>
      <c r="M16" s="291"/>
      <c r="N16" s="300"/>
      <c r="O16" s="300"/>
      <c r="P16" s="314"/>
      <c r="Q16" s="314"/>
      <c r="R16" s="314"/>
      <c r="S16" s="300"/>
      <c r="T16" s="300"/>
      <c r="U16" s="300"/>
      <c r="V16" s="300"/>
      <c r="W16" s="300"/>
    </row>
    <row r="17" spans="1:23" ht="39.75" customHeight="1" x14ac:dyDescent="0.25">
      <c r="A17" s="549"/>
      <c r="B17" s="550"/>
      <c r="C17" s="550"/>
      <c r="D17" s="392"/>
      <c r="E17" s="289"/>
      <c r="F17" s="289"/>
      <c r="G17" s="285" t="s">
        <v>462</v>
      </c>
      <c r="H17" s="286">
        <f t="shared" si="8"/>
        <v>0</v>
      </c>
      <c r="I17" s="289"/>
      <c r="J17" s="286">
        <f t="shared" si="9"/>
        <v>0</v>
      </c>
      <c r="K17" s="290"/>
      <c r="L17" s="288" t="s">
        <v>462</v>
      </c>
      <c r="M17" s="291"/>
      <c r="N17" s="300"/>
      <c r="O17" s="300"/>
      <c r="P17" s="314"/>
      <c r="Q17" s="314"/>
      <c r="R17" s="314"/>
      <c r="S17" s="300"/>
      <c r="T17" s="300"/>
      <c r="U17" s="300"/>
      <c r="V17" s="300"/>
      <c r="W17" s="300"/>
    </row>
    <row r="18" spans="1:23" ht="39.75" customHeight="1" x14ac:dyDescent="0.25">
      <c r="A18" s="549"/>
      <c r="B18" s="550"/>
      <c r="C18" s="550"/>
      <c r="D18" s="551"/>
      <c r="E18" s="289"/>
      <c r="F18" s="289"/>
      <c r="G18" s="285" t="s">
        <v>462</v>
      </c>
      <c r="H18" s="286">
        <f t="shared" si="8"/>
        <v>0</v>
      </c>
      <c r="I18" s="289"/>
      <c r="J18" s="286">
        <f t="shared" si="9"/>
        <v>0</v>
      </c>
      <c r="K18" s="290"/>
      <c r="L18" s="288" t="s">
        <v>462</v>
      </c>
      <c r="M18" s="291"/>
      <c r="N18" s="300"/>
      <c r="O18" s="300"/>
      <c r="P18" s="314"/>
      <c r="Q18" s="314"/>
      <c r="R18" s="314"/>
      <c r="S18" s="300"/>
      <c r="T18" s="300"/>
      <c r="U18" s="300"/>
      <c r="V18" s="300"/>
      <c r="W18" s="300"/>
    </row>
    <row r="19" spans="1:23" x14ac:dyDescent="0.25">
      <c r="A19" s="552" t="s">
        <v>184</v>
      </c>
      <c r="B19" s="553"/>
      <c r="C19" s="553"/>
      <c r="D19" s="554"/>
      <c r="E19" s="315"/>
      <c r="F19" s="316"/>
      <c r="G19" s="316"/>
      <c r="H19" s="317">
        <f>SUM(H6:H18)</f>
        <v>0</v>
      </c>
      <c r="I19" s="317">
        <f>SUM(I6:I18)</f>
        <v>0</v>
      </c>
      <c r="J19" s="317">
        <f>SUM(J6:J18)</f>
        <v>0</v>
      </c>
      <c r="K19" s="317">
        <f>SUM(K6:K18)</f>
        <v>0</v>
      </c>
      <c r="L19" s="318"/>
      <c r="M19" s="317">
        <f>SUM(M6:M18)</f>
        <v>0</v>
      </c>
      <c r="N19" s="300"/>
      <c r="O19" s="300"/>
      <c r="P19" s="314"/>
      <c r="Q19" s="314"/>
      <c r="R19" s="314"/>
      <c r="S19" s="300"/>
      <c r="T19" s="300"/>
      <c r="U19" s="300"/>
      <c r="V19" s="300"/>
      <c r="W19" s="300"/>
    </row>
    <row r="20" spans="1:23" x14ac:dyDescent="0.25">
      <c r="A20" s="319"/>
      <c r="B20" s="320"/>
      <c r="C20" s="320"/>
      <c r="D20" s="321"/>
      <c r="E20" s="321"/>
      <c r="F20" s="321"/>
      <c r="G20" s="322"/>
      <c r="H20" s="323"/>
      <c r="I20" s="320"/>
      <c r="J20" s="320"/>
      <c r="K20" s="324"/>
      <c r="L20" s="299"/>
      <c r="M20" s="325"/>
      <c r="N20" s="300"/>
      <c r="O20" s="300"/>
      <c r="P20" s="326"/>
      <c r="Q20" s="326"/>
      <c r="R20" s="326"/>
      <c r="S20" s="300"/>
      <c r="T20" s="300"/>
      <c r="U20" s="300"/>
      <c r="V20" s="300"/>
      <c r="W20" s="300"/>
    </row>
    <row r="21" spans="1:23" ht="13.8" x14ac:dyDescent="0.25">
      <c r="A21" s="547" t="s">
        <v>907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300"/>
      <c r="O21" s="300"/>
      <c r="P21" s="300"/>
      <c r="Q21" s="313"/>
      <c r="R21" s="313"/>
      <c r="S21" s="313"/>
      <c r="T21" s="313"/>
      <c r="U21" s="313"/>
      <c r="V21" s="313"/>
      <c r="W21" s="313"/>
    </row>
    <row r="22" spans="1:23" ht="39.6" x14ac:dyDescent="0.25">
      <c r="A22" s="552" t="s">
        <v>791</v>
      </c>
      <c r="B22" s="553"/>
      <c r="C22" s="553"/>
      <c r="D22" s="554"/>
      <c r="E22" s="306" t="s">
        <v>792</v>
      </c>
      <c r="F22" s="306" t="s">
        <v>793</v>
      </c>
      <c r="G22" s="307" t="s">
        <v>782</v>
      </c>
      <c r="H22" s="308" t="s">
        <v>794</v>
      </c>
      <c r="I22" s="309" t="s">
        <v>795</v>
      </c>
      <c r="J22" s="306" t="s">
        <v>796</v>
      </c>
      <c r="K22" s="308" t="s">
        <v>797</v>
      </c>
      <c r="L22" s="310" t="s">
        <v>798</v>
      </c>
      <c r="M22" s="311" t="s">
        <v>878</v>
      </c>
      <c r="N22" s="300"/>
      <c r="O22" s="300"/>
      <c r="P22" s="300"/>
      <c r="Q22" s="313"/>
      <c r="R22" s="313"/>
      <c r="S22" s="313"/>
      <c r="T22" s="313"/>
      <c r="U22" s="313"/>
      <c r="V22" s="313"/>
      <c r="W22" s="313"/>
    </row>
    <row r="23" spans="1:23" ht="39.75" customHeight="1" x14ac:dyDescent="0.25">
      <c r="A23" s="549"/>
      <c r="B23" s="550"/>
      <c r="C23" s="550"/>
      <c r="D23" s="283"/>
      <c r="E23" s="284"/>
      <c r="F23" s="284"/>
      <c r="G23" s="285" t="s">
        <v>462</v>
      </c>
      <c r="H23" s="286">
        <f>E23*F23</f>
        <v>0</v>
      </c>
      <c r="I23" s="287"/>
      <c r="J23" s="286">
        <f>H23+I23</f>
        <v>0</v>
      </c>
      <c r="K23" s="287"/>
      <c r="L23" s="288" t="s">
        <v>462</v>
      </c>
      <c r="M23" s="287"/>
      <c r="N23" s="300"/>
      <c r="O23" s="300"/>
      <c r="P23" s="300"/>
      <c r="Q23" s="300"/>
      <c r="R23" s="300"/>
      <c r="S23" s="300"/>
      <c r="T23" s="300"/>
      <c r="U23" s="300"/>
      <c r="V23" s="300"/>
      <c r="W23" s="300"/>
    </row>
    <row r="24" spans="1:23" ht="39.75" customHeight="1" x14ac:dyDescent="0.25">
      <c r="A24" s="549"/>
      <c r="B24" s="550"/>
      <c r="C24" s="550"/>
      <c r="D24" s="283"/>
      <c r="E24" s="284"/>
      <c r="F24" s="284"/>
      <c r="G24" s="285" t="s">
        <v>462</v>
      </c>
      <c r="H24" s="286">
        <f t="shared" ref="H24:H25" si="10">E24*F24</f>
        <v>0</v>
      </c>
      <c r="I24" s="287"/>
      <c r="J24" s="286">
        <f t="shared" ref="J24:J25" si="11">H24+I24</f>
        <v>0</v>
      </c>
      <c r="K24" s="287"/>
      <c r="L24" s="288" t="s">
        <v>462</v>
      </c>
      <c r="M24" s="287"/>
      <c r="N24" s="300"/>
      <c r="O24" s="300"/>
      <c r="P24" s="300"/>
      <c r="Q24" s="300"/>
      <c r="R24" s="300"/>
      <c r="S24" s="300"/>
      <c r="T24" s="300"/>
      <c r="U24" s="300"/>
      <c r="V24" s="300"/>
      <c r="W24" s="300"/>
    </row>
    <row r="25" spans="1:23" ht="39.75" customHeight="1" x14ac:dyDescent="0.25">
      <c r="A25" s="549"/>
      <c r="B25" s="550"/>
      <c r="C25" s="550"/>
      <c r="D25" s="283"/>
      <c r="E25" s="284"/>
      <c r="F25" s="284"/>
      <c r="G25" s="285" t="s">
        <v>462</v>
      </c>
      <c r="H25" s="286">
        <f t="shared" si="10"/>
        <v>0</v>
      </c>
      <c r="I25" s="287"/>
      <c r="J25" s="286">
        <f t="shared" si="11"/>
        <v>0</v>
      </c>
      <c r="K25" s="287"/>
      <c r="L25" s="288" t="s">
        <v>462</v>
      </c>
      <c r="M25" s="287"/>
      <c r="N25" s="300"/>
      <c r="O25" s="300"/>
      <c r="P25" s="300"/>
      <c r="Q25" s="300"/>
      <c r="R25" s="300"/>
      <c r="S25" s="300"/>
      <c r="T25" s="300"/>
      <c r="U25" s="300"/>
      <c r="V25" s="300"/>
      <c r="W25" s="300"/>
    </row>
    <row r="26" spans="1:23" ht="39.75" customHeight="1" x14ac:dyDescent="0.25">
      <c r="A26" s="549"/>
      <c r="B26" s="550"/>
      <c r="C26" s="550"/>
      <c r="D26" s="283"/>
      <c r="E26" s="284"/>
      <c r="F26" s="284"/>
      <c r="G26" s="285" t="s">
        <v>462</v>
      </c>
      <c r="H26" s="286">
        <f t="shared" ref="H26:H28" si="12">E26*F26</f>
        <v>0</v>
      </c>
      <c r="I26" s="287"/>
      <c r="J26" s="286">
        <f t="shared" ref="J26:J28" si="13">H26+I26</f>
        <v>0</v>
      </c>
      <c r="K26" s="287"/>
      <c r="L26" s="288" t="s">
        <v>462</v>
      </c>
      <c r="M26" s="287"/>
      <c r="N26" s="300"/>
      <c r="O26" s="300"/>
      <c r="P26" s="300"/>
      <c r="Q26" s="300"/>
      <c r="R26" s="300"/>
      <c r="S26" s="300"/>
      <c r="T26" s="300"/>
      <c r="U26" s="300"/>
      <c r="V26" s="300"/>
      <c r="W26" s="300"/>
    </row>
    <row r="27" spans="1:23" ht="39.75" customHeight="1" x14ac:dyDescent="0.25">
      <c r="A27" s="549"/>
      <c r="B27" s="550"/>
      <c r="C27" s="550"/>
      <c r="D27" s="283"/>
      <c r="E27" s="284"/>
      <c r="F27" s="284"/>
      <c r="G27" s="285" t="s">
        <v>462</v>
      </c>
      <c r="H27" s="286">
        <f t="shared" ref="H27" si="14">E27*F27</f>
        <v>0</v>
      </c>
      <c r="I27" s="287"/>
      <c r="J27" s="286">
        <f t="shared" ref="J27" si="15">H27+I27</f>
        <v>0</v>
      </c>
      <c r="K27" s="290"/>
      <c r="L27" s="288" t="s">
        <v>462</v>
      </c>
      <c r="M27" s="291"/>
      <c r="N27" s="300"/>
      <c r="O27" s="300"/>
      <c r="P27" s="300"/>
      <c r="Q27" s="300"/>
      <c r="R27" s="300"/>
      <c r="S27" s="300"/>
      <c r="T27" s="300"/>
      <c r="U27" s="300"/>
      <c r="V27" s="300"/>
      <c r="W27" s="300"/>
    </row>
    <row r="28" spans="1:23" ht="39.75" customHeight="1" x14ac:dyDescent="0.25">
      <c r="A28" s="555"/>
      <c r="B28" s="555"/>
      <c r="C28" s="555"/>
      <c r="D28" s="555"/>
      <c r="E28" s="284"/>
      <c r="F28" s="284"/>
      <c r="G28" s="285" t="s">
        <v>462</v>
      </c>
      <c r="H28" s="286">
        <f t="shared" si="12"/>
        <v>0</v>
      </c>
      <c r="I28" s="287"/>
      <c r="J28" s="286">
        <f t="shared" si="13"/>
        <v>0</v>
      </c>
      <c r="K28" s="290"/>
      <c r="L28" s="288" t="s">
        <v>462</v>
      </c>
      <c r="M28" s="291"/>
      <c r="N28" s="300"/>
      <c r="O28" s="300"/>
      <c r="P28" s="300"/>
      <c r="Q28" s="300"/>
      <c r="R28" s="300"/>
      <c r="S28" s="300"/>
      <c r="T28" s="300"/>
      <c r="U28" s="300"/>
      <c r="V28" s="300"/>
      <c r="W28" s="300"/>
    </row>
    <row r="29" spans="1:23" ht="39.75" customHeight="1" x14ac:dyDescent="0.25">
      <c r="A29" s="555"/>
      <c r="B29" s="555"/>
      <c r="C29" s="555"/>
      <c r="D29" s="555"/>
      <c r="E29" s="284"/>
      <c r="F29" s="284"/>
      <c r="G29" s="285" t="s">
        <v>462</v>
      </c>
      <c r="H29" s="286">
        <f t="shared" ref="H29:H30" si="16">E29*F29</f>
        <v>0</v>
      </c>
      <c r="I29" s="287"/>
      <c r="J29" s="286">
        <f t="shared" ref="J29:J30" si="17">H29+I29</f>
        <v>0</v>
      </c>
      <c r="K29" s="290"/>
      <c r="L29" s="288" t="s">
        <v>462</v>
      </c>
      <c r="M29" s="291"/>
      <c r="N29" s="300"/>
      <c r="O29" s="300"/>
      <c r="P29" s="300"/>
      <c r="Q29" s="300"/>
      <c r="R29" s="300"/>
      <c r="S29" s="300"/>
      <c r="T29" s="300"/>
      <c r="U29" s="300"/>
      <c r="V29" s="300"/>
      <c r="W29" s="300"/>
    </row>
    <row r="30" spans="1:23" ht="39.75" customHeight="1" x14ac:dyDescent="0.25">
      <c r="A30" s="555"/>
      <c r="B30" s="555"/>
      <c r="C30" s="555"/>
      <c r="D30" s="555"/>
      <c r="E30" s="284"/>
      <c r="F30" s="284"/>
      <c r="G30" s="285" t="s">
        <v>462</v>
      </c>
      <c r="H30" s="286">
        <f t="shared" si="16"/>
        <v>0</v>
      </c>
      <c r="I30" s="287"/>
      <c r="J30" s="286">
        <f t="shared" si="17"/>
        <v>0</v>
      </c>
      <c r="K30" s="290"/>
      <c r="L30" s="288" t="s">
        <v>462</v>
      </c>
      <c r="M30" s="291"/>
      <c r="N30" s="300"/>
      <c r="O30" s="300"/>
      <c r="P30" s="300"/>
      <c r="Q30" s="300"/>
      <c r="R30" s="300"/>
      <c r="S30" s="300"/>
      <c r="T30" s="300"/>
      <c r="U30" s="300"/>
      <c r="V30" s="300"/>
      <c r="W30" s="300"/>
    </row>
    <row r="31" spans="1:23" ht="39.75" customHeight="1" x14ac:dyDescent="0.25">
      <c r="A31" s="555"/>
      <c r="B31" s="555"/>
      <c r="C31" s="555"/>
      <c r="D31" s="555"/>
      <c r="E31" s="284"/>
      <c r="F31" s="284"/>
      <c r="G31" s="285" t="s">
        <v>462</v>
      </c>
      <c r="H31" s="286">
        <f t="shared" ref="H31:H34" si="18">E31*F31</f>
        <v>0</v>
      </c>
      <c r="I31" s="287"/>
      <c r="J31" s="286">
        <f t="shared" ref="J31:J34" si="19">H31+I31</f>
        <v>0</v>
      </c>
      <c r="K31" s="290"/>
      <c r="L31" s="288" t="s">
        <v>462</v>
      </c>
      <c r="M31" s="291"/>
      <c r="N31" s="300"/>
      <c r="O31" s="300"/>
      <c r="P31" s="300"/>
      <c r="Q31" s="300"/>
      <c r="R31" s="300"/>
      <c r="S31" s="300"/>
      <c r="T31" s="300"/>
      <c r="U31" s="300"/>
      <c r="V31" s="300"/>
      <c r="W31" s="300"/>
    </row>
    <row r="32" spans="1:23" ht="39.75" customHeight="1" x14ac:dyDescent="0.25">
      <c r="A32" s="555"/>
      <c r="B32" s="555"/>
      <c r="C32" s="555"/>
      <c r="D32" s="555"/>
      <c r="E32" s="284"/>
      <c r="F32" s="284"/>
      <c r="G32" s="285" t="s">
        <v>462</v>
      </c>
      <c r="H32" s="286">
        <f t="shared" si="18"/>
        <v>0</v>
      </c>
      <c r="I32" s="287"/>
      <c r="J32" s="286">
        <f t="shared" si="19"/>
        <v>0</v>
      </c>
      <c r="K32" s="290"/>
      <c r="L32" s="288" t="s">
        <v>462</v>
      </c>
      <c r="M32" s="291"/>
      <c r="N32" s="300"/>
      <c r="O32" s="300"/>
      <c r="P32" s="300"/>
      <c r="Q32" s="300"/>
      <c r="R32" s="300"/>
      <c r="S32" s="300"/>
      <c r="T32" s="300"/>
      <c r="U32" s="300"/>
      <c r="V32" s="300"/>
      <c r="W32" s="300"/>
    </row>
    <row r="33" spans="1:23" ht="39.75" customHeight="1" x14ac:dyDescent="0.25">
      <c r="A33" s="555"/>
      <c r="B33" s="555"/>
      <c r="C33" s="555"/>
      <c r="D33" s="555"/>
      <c r="E33" s="284"/>
      <c r="F33" s="284"/>
      <c r="G33" s="285" t="s">
        <v>462</v>
      </c>
      <c r="H33" s="286">
        <f t="shared" si="18"/>
        <v>0</v>
      </c>
      <c r="I33" s="287"/>
      <c r="J33" s="286">
        <f t="shared" si="19"/>
        <v>0</v>
      </c>
      <c r="K33" s="290"/>
      <c r="L33" s="288" t="s">
        <v>462</v>
      </c>
      <c r="M33" s="291"/>
      <c r="N33" s="300"/>
      <c r="O33" s="300"/>
      <c r="P33" s="300"/>
      <c r="Q33" s="300"/>
      <c r="R33" s="300"/>
      <c r="S33" s="300"/>
      <c r="T33" s="300"/>
      <c r="U33" s="300"/>
      <c r="V33" s="300"/>
      <c r="W33" s="300"/>
    </row>
    <row r="34" spans="1:23" ht="39.75" customHeight="1" x14ac:dyDescent="0.25">
      <c r="A34" s="555"/>
      <c r="B34" s="555"/>
      <c r="C34" s="555"/>
      <c r="D34" s="555"/>
      <c r="E34" s="284"/>
      <c r="F34" s="284"/>
      <c r="G34" s="285" t="s">
        <v>462</v>
      </c>
      <c r="H34" s="286">
        <f t="shared" si="18"/>
        <v>0</v>
      </c>
      <c r="I34" s="287"/>
      <c r="J34" s="286">
        <f t="shared" si="19"/>
        <v>0</v>
      </c>
      <c r="K34" s="290"/>
      <c r="L34" s="288" t="s">
        <v>462</v>
      </c>
      <c r="M34" s="291"/>
      <c r="N34" s="300"/>
      <c r="O34" s="300"/>
      <c r="P34" s="300"/>
      <c r="Q34" s="300"/>
      <c r="R34" s="300"/>
      <c r="S34" s="300"/>
      <c r="T34" s="300"/>
      <c r="U34" s="300"/>
      <c r="V34" s="300"/>
      <c r="W34" s="300"/>
    </row>
    <row r="35" spans="1:23" x14ac:dyDescent="0.25">
      <c r="A35" s="552" t="s">
        <v>184</v>
      </c>
      <c r="B35" s="553"/>
      <c r="C35" s="553"/>
      <c r="D35" s="554"/>
      <c r="E35" s="315"/>
      <c r="F35" s="316"/>
      <c r="G35" s="327"/>
      <c r="H35" s="317">
        <f>SUM(H23:H34)</f>
        <v>0</v>
      </c>
      <c r="I35" s="317">
        <f>SUM(I23:I34)</f>
        <v>0</v>
      </c>
      <c r="J35" s="317">
        <f>SUM(J23:J34)</f>
        <v>0</v>
      </c>
      <c r="K35" s="317">
        <f>SUM(K23:K34)</f>
        <v>0</v>
      </c>
      <c r="L35" s="328"/>
      <c r="M35" s="329">
        <f>SUM(M23:M34)</f>
        <v>0</v>
      </c>
      <c r="N35" s="300"/>
      <c r="O35" s="300"/>
      <c r="P35" s="300"/>
      <c r="Q35" s="300"/>
      <c r="R35" s="300"/>
      <c r="S35" s="300"/>
      <c r="T35" s="300"/>
      <c r="U35" s="300"/>
      <c r="V35" s="300"/>
      <c r="W35" s="300"/>
    </row>
    <row r="36" spans="1:23" x14ac:dyDescent="0.25">
      <c r="A36" s="330"/>
      <c r="B36" s="331"/>
      <c r="C36" s="331"/>
      <c r="D36" s="331"/>
      <c r="E36" s="331"/>
      <c r="F36" s="331"/>
      <c r="G36" s="331"/>
      <c r="H36" s="332"/>
      <c r="I36" s="331"/>
      <c r="J36" s="331"/>
      <c r="K36" s="333"/>
      <c r="L36" s="299"/>
      <c r="M36" s="334"/>
      <c r="N36" s="300"/>
      <c r="O36" s="300"/>
      <c r="P36" s="335"/>
      <c r="Q36" s="335"/>
      <c r="R36" s="335"/>
      <c r="S36" s="335"/>
      <c r="T36" s="335"/>
      <c r="U36" s="335"/>
      <c r="V36" s="335"/>
      <c r="W36" s="335"/>
    </row>
    <row r="37" spans="1:23" ht="13.8" x14ac:dyDescent="0.25">
      <c r="A37" s="547" t="s">
        <v>784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300"/>
      <c r="O37" s="300"/>
      <c r="P37" s="313"/>
      <c r="Q37" s="313"/>
      <c r="R37" s="313"/>
      <c r="S37" s="313"/>
      <c r="T37" s="313"/>
      <c r="U37" s="313"/>
      <c r="V37" s="313"/>
      <c r="W37" s="313"/>
    </row>
    <row r="38" spans="1:23" ht="39.6" x14ac:dyDescent="0.25">
      <c r="A38" s="552" t="s">
        <v>791</v>
      </c>
      <c r="B38" s="553"/>
      <c r="C38" s="553"/>
      <c r="D38" s="553"/>
      <c r="E38" s="553"/>
      <c r="F38" s="554"/>
      <c r="G38" s="307" t="s">
        <v>782</v>
      </c>
      <c r="H38" s="308" t="s">
        <v>794</v>
      </c>
      <c r="I38" s="309" t="s">
        <v>795</v>
      </c>
      <c r="J38" s="306" t="s">
        <v>796</v>
      </c>
      <c r="K38" s="308" t="s">
        <v>797</v>
      </c>
      <c r="L38" s="310" t="s">
        <v>798</v>
      </c>
      <c r="M38" s="311" t="s">
        <v>878</v>
      </c>
      <c r="N38" s="300"/>
      <c r="O38" s="300"/>
      <c r="P38" s="313"/>
      <c r="Q38" s="313"/>
      <c r="R38" s="313"/>
      <c r="S38" s="313"/>
      <c r="T38" s="313"/>
      <c r="U38" s="313"/>
      <c r="V38" s="313"/>
      <c r="W38" s="313"/>
    </row>
    <row r="39" spans="1:23" ht="39.75" customHeight="1" x14ac:dyDescent="0.25">
      <c r="A39" s="549"/>
      <c r="B39" s="550"/>
      <c r="C39" s="550"/>
      <c r="D39" s="550"/>
      <c r="E39" s="550"/>
      <c r="F39" s="551"/>
      <c r="G39" s="285" t="s">
        <v>462</v>
      </c>
      <c r="H39" s="292"/>
      <c r="I39" s="287"/>
      <c r="J39" s="286">
        <f>H39+I39</f>
        <v>0</v>
      </c>
      <c r="K39" s="290"/>
      <c r="L39" s="288" t="s">
        <v>462</v>
      </c>
      <c r="M39" s="290"/>
      <c r="N39" s="300"/>
      <c r="O39" s="300"/>
      <c r="P39" s="335"/>
      <c r="Q39" s="335"/>
      <c r="R39" s="335"/>
      <c r="S39" s="335"/>
      <c r="T39" s="335"/>
      <c r="U39" s="335"/>
      <c r="V39" s="335"/>
      <c r="W39" s="335"/>
    </row>
    <row r="40" spans="1:23" ht="39.75" customHeight="1" x14ac:dyDescent="0.25">
      <c r="A40" s="549"/>
      <c r="B40" s="550"/>
      <c r="C40" s="550"/>
      <c r="D40" s="550"/>
      <c r="E40" s="550"/>
      <c r="F40" s="551"/>
      <c r="G40" s="285" t="s">
        <v>462</v>
      </c>
      <c r="H40" s="292"/>
      <c r="I40" s="287"/>
      <c r="J40" s="286">
        <f t="shared" ref="J40:J43" si="20">H40+I40</f>
        <v>0</v>
      </c>
      <c r="K40" s="290"/>
      <c r="L40" s="288" t="s">
        <v>462</v>
      </c>
      <c r="M40" s="290"/>
      <c r="N40" s="300"/>
      <c r="O40" s="300"/>
      <c r="P40" s="335"/>
      <c r="Q40" s="335"/>
      <c r="R40" s="335"/>
      <c r="S40" s="335"/>
      <c r="T40" s="335"/>
      <c r="U40" s="335"/>
      <c r="V40" s="335"/>
      <c r="W40" s="335"/>
    </row>
    <row r="41" spans="1:23" ht="39.75" customHeight="1" x14ac:dyDescent="0.25">
      <c r="A41" s="549"/>
      <c r="B41" s="550"/>
      <c r="C41" s="550"/>
      <c r="D41" s="550"/>
      <c r="E41" s="550"/>
      <c r="F41" s="551"/>
      <c r="G41" s="285" t="s">
        <v>462</v>
      </c>
      <c r="H41" s="292"/>
      <c r="I41" s="287"/>
      <c r="J41" s="286">
        <f t="shared" si="20"/>
        <v>0</v>
      </c>
      <c r="K41" s="290"/>
      <c r="L41" s="288" t="s">
        <v>462</v>
      </c>
      <c r="M41" s="290"/>
      <c r="N41" s="300"/>
      <c r="O41" s="300"/>
      <c r="P41" s="335"/>
      <c r="Q41" s="335"/>
      <c r="R41" s="335"/>
      <c r="S41" s="335"/>
      <c r="T41" s="335"/>
      <c r="U41" s="335"/>
      <c r="V41" s="335"/>
      <c r="W41" s="335"/>
    </row>
    <row r="42" spans="1:23" ht="39.75" customHeight="1" x14ac:dyDescent="0.25">
      <c r="A42" s="549"/>
      <c r="B42" s="550"/>
      <c r="C42" s="550"/>
      <c r="D42" s="550"/>
      <c r="E42" s="550"/>
      <c r="F42" s="551"/>
      <c r="G42" s="285" t="s">
        <v>462</v>
      </c>
      <c r="H42" s="292"/>
      <c r="I42" s="287"/>
      <c r="J42" s="286">
        <f t="shared" si="20"/>
        <v>0</v>
      </c>
      <c r="K42" s="290"/>
      <c r="L42" s="288" t="s">
        <v>462</v>
      </c>
      <c r="M42" s="290"/>
      <c r="N42" s="300"/>
      <c r="O42" s="300"/>
      <c r="P42" s="335"/>
      <c r="Q42" s="335"/>
      <c r="R42" s="335"/>
      <c r="S42" s="335"/>
      <c r="T42" s="335"/>
      <c r="U42" s="335"/>
      <c r="V42" s="335"/>
      <c r="W42" s="335"/>
    </row>
    <row r="43" spans="1:23" ht="39.75" customHeight="1" x14ac:dyDescent="0.25">
      <c r="A43" s="549"/>
      <c r="B43" s="550"/>
      <c r="C43" s="550"/>
      <c r="D43" s="550"/>
      <c r="E43" s="550"/>
      <c r="F43" s="551"/>
      <c r="G43" s="285" t="s">
        <v>462</v>
      </c>
      <c r="H43" s="292"/>
      <c r="I43" s="287"/>
      <c r="J43" s="286">
        <f t="shared" si="20"/>
        <v>0</v>
      </c>
      <c r="K43" s="290"/>
      <c r="L43" s="288" t="s">
        <v>462</v>
      </c>
      <c r="M43" s="290"/>
      <c r="N43" s="300"/>
      <c r="O43" s="300"/>
      <c r="P43" s="335"/>
      <c r="Q43" s="335"/>
      <c r="R43" s="335"/>
      <c r="S43" s="335"/>
      <c r="T43" s="335"/>
      <c r="U43" s="335"/>
      <c r="V43" s="335"/>
      <c r="W43" s="335"/>
    </row>
    <row r="44" spans="1:23" ht="39.75" customHeight="1" x14ac:dyDescent="0.25">
      <c r="A44" s="549"/>
      <c r="B44" s="550"/>
      <c r="C44" s="550"/>
      <c r="D44" s="550"/>
      <c r="E44" s="550"/>
      <c r="F44" s="551"/>
      <c r="G44" s="285" t="s">
        <v>462</v>
      </c>
      <c r="H44" s="292"/>
      <c r="I44" s="287"/>
      <c r="J44" s="286">
        <f t="shared" ref="J44:J46" si="21">H44+I44</f>
        <v>0</v>
      </c>
      <c r="K44" s="290"/>
      <c r="L44" s="288" t="s">
        <v>462</v>
      </c>
      <c r="M44" s="290"/>
      <c r="N44" s="300"/>
      <c r="O44" s="300"/>
      <c r="P44" s="335"/>
      <c r="Q44" s="335"/>
      <c r="R44" s="335"/>
      <c r="S44" s="335"/>
      <c r="T44" s="335"/>
      <c r="U44" s="335"/>
      <c r="V44" s="335"/>
      <c r="W44" s="335"/>
    </row>
    <row r="45" spans="1:23" ht="39.75" customHeight="1" x14ac:dyDescent="0.25">
      <c r="A45" s="549"/>
      <c r="B45" s="550"/>
      <c r="C45" s="550"/>
      <c r="D45" s="550"/>
      <c r="E45" s="550"/>
      <c r="F45" s="551"/>
      <c r="G45" s="285" t="s">
        <v>462</v>
      </c>
      <c r="H45" s="292"/>
      <c r="I45" s="287"/>
      <c r="J45" s="286">
        <f t="shared" si="21"/>
        <v>0</v>
      </c>
      <c r="K45" s="290"/>
      <c r="L45" s="288" t="s">
        <v>462</v>
      </c>
      <c r="M45" s="290"/>
      <c r="N45" s="300"/>
      <c r="O45" s="300"/>
      <c r="P45" s="335"/>
      <c r="Q45" s="335"/>
      <c r="R45" s="335"/>
      <c r="S45" s="335"/>
      <c r="T45" s="335"/>
      <c r="U45" s="335"/>
      <c r="V45" s="335"/>
      <c r="W45" s="335"/>
    </row>
    <row r="46" spans="1:23" ht="39.75" customHeight="1" x14ac:dyDescent="0.25">
      <c r="A46" s="549"/>
      <c r="B46" s="550"/>
      <c r="C46" s="550"/>
      <c r="D46" s="550"/>
      <c r="E46" s="550"/>
      <c r="F46" s="551"/>
      <c r="G46" s="285" t="s">
        <v>462</v>
      </c>
      <c r="H46" s="292"/>
      <c r="I46" s="287"/>
      <c r="J46" s="286">
        <f t="shared" si="21"/>
        <v>0</v>
      </c>
      <c r="K46" s="290"/>
      <c r="L46" s="288" t="s">
        <v>462</v>
      </c>
      <c r="M46" s="290"/>
      <c r="N46" s="300"/>
      <c r="O46" s="300"/>
      <c r="P46" s="335"/>
      <c r="Q46" s="335"/>
      <c r="R46" s="335"/>
      <c r="S46" s="335"/>
      <c r="T46" s="335"/>
      <c r="U46" s="335"/>
      <c r="V46" s="335"/>
      <c r="W46" s="335"/>
    </row>
    <row r="47" spans="1:23" ht="39.75" customHeight="1" x14ac:dyDescent="0.25">
      <c r="A47" s="549"/>
      <c r="B47" s="550"/>
      <c r="C47" s="550"/>
      <c r="D47" s="550"/>
      <c r="E47" s="550"/>
      <c r="F47" s="551"/>
      <c r="G47" s="285" t="s">
        <v>462</v>
      </c>
      <c r="H47" s="292"/>
      <c r="I47" s="287"/>
      <c r="J47" s="286">
        <f t="shared" ref="J47:J50" si="22">H47+I47</f>
        <v>0</v>
      </c>
      <c r="K47" s="290"/>
      <c r="L47" s="288" t="s">
        <v>462</v>
      </c>
      <c r="M47" s="290"/>
      <c r="N47" s="300"/>
      <c r="O47" s="300"/>
      <c r="P47" s="335"/>
      <c r="Q47" s="335"/>
      <c r="R47" s="335"/>
      <c r="S47" s="335"/>
      <c r="T47" s="335"/>
      <c r="U47" s="335"/>
      <c r="V47" s="335"/>
      <c r="W47" s="335"/>
    </row>
    <row r="48" spans="1:23" ht="39.75" customHeight="1" x14ac:dyDescent="0.25">
      <c r="A48" s="549"/>
      <c r="B48" s="550"/>
      <c r="C48" s="550"/>
      <c r="D48" s="550"/>
      <c r="E48" s="550"/>
      <c r="F48" s="551"/>
      <c r="G48" s="285" t="s">
        <v>462</v>
      </c>
      <c r="H48" s="292"/>
      <c r="I48" s="287"/>
      <c r="J48" s="286">
        <f t="shared" si="22"/>
        <v>0</v>
      </c>
      <c r="K48" s="290"/>
      <c r="L48" s="288" t="s">
        <v>462</v>
      </c>
      <c r="M48" s="290"/>
      <c r="N48" s="300"/>
      <c r="O48" s="300"/>
      <c r="P48" s="335"/>
      <c r="Q48" s="335"/>
      <c r="R48" s="335"/>
      <c r="S48" s="335"/>
      <c r="T48" s="335"/>
      <c r="U48" s="335"/>
      <c r="V48" s="335"/>
      <c r="W48" s="335"/>
    </row>
    <row r="49" spans="1:23" ht="39.75" customHeight="1" x14ac:dyDescent="0.25">
      <c r="A49" s="549"/>
      <c r="B49" s="550"/>
      <c r="C49" s="550"/>
      <c r="D49" s="550"/>
      <c r="E49" s="550"/>
      <c r="F49" s="551"/>
      <c r="G49" s="285" t="s">
        <v>462</v>
      </c>
      <c r="H49" s="292"/>
      <c r="I49" s="287"/>
      <c r="J49" s="286">
        <f t="shared" si="22"/>
        <v>0</v>
      </c>
      <c r="K49" s="290"/>
      <c r="L49" s="288" t="s">
        <v>462</v>
      </c>
      <c r="M49" s="290"/>
      <c r="N49" s="300"/>
      <c r="O49" s="300"/>
      <c r="P49" s="335"/>
      <c r="Q49" s="335"/>
      <c r="R49" s="335"/>
      <c r="S49" s="335"/>
      <c r="T49" s="335"/>
      <c r="U49" s="335"/>
      <c r="V49" s="335"/>
      <c r="W49" s="335"/>
    </row>
    <row r="50" spans="1:23" ht="39.75" customHeight="1" x14ac:dyDescent="0.25">
      <c r="A50" s="549"/>
      <c r="B50" s="550"/>
      <c r="C50" s="550"/>
      <c r="D50" s="550"/>
      <c r="E50" s="550"/>
      <c r="F50" s="551"/>
      <c r="G50" s="285" t="s">
        <v>462</v>
      </c>
      <c r="H50" s="292"/>
      <c r="I50" s="287"/>
      <c r="J50" s="286">
        <f t="shared" si="22"/>
        <v>0</v>
      </c>
      <c r="K50" s="290"/>
      <c r="L50" s="288" t="s">
        <v>462</v>
      </c>
      <c r="M50" s="290"/>
      <c r="N50" s="300"/>
      <c r="O50" s="300"/>
      <c r="P50" s="335"/>
      <c r="Q50" s="335"/>
      <c r="R50" s="335"/>
      <c r="S50" s="335"/>
      <c r="T50" s="335"/>
      <c r="U50" s="335"/>
      <c r="V50" s="335"/>
      <c r="W50" s="335"/>
    </row>
    <row r="51" spans="1:23" x14ac:dyDescent="0.25">
      <c r="A51" s="552" t="s">
        <v>184</v>
      </c>
      <c r="B51" s="553"/>
      <c r="C51" s="553"/>
      <c r="D51" s="553"/>
      <c r="E51" s="553"/>
      <c r="F51" s="554"/>
      <c r="G51" s="327"/>
      <c r="H51" s="317">
        <f>SUM(H39:H50)</f>
        <v>0</v>
      </c>
      <c r="I51" s="317">
        <f>SUM(I39:I50)</f>
        <v>0</v>
      </c>
      <c r="J51" s="317">
        <f>SUM(J39:J50)</f>
        <v>0</v>
      </c>
      <c r="K51" s="317">
        <f>SUM(K39:K50)</f>
        <v>0</v>
      </c>
      <c r="L51" s="336"/>
      <c r="M51" s="317">
        <f>SUM(M39:M50)</f>
        <v>0</v>
      </c>
      <c r="N51" s="300"/>
      <c r="O51" s="300"/>
      <c r="P51" s="300"/>
      <c r="Q51" s="300"/>
      <c r="R51" s="300"/>
      <c r="S51" s="300"/>
      <c r="T51" s="300"/>
      <c r="U51" s="300"/>
      <c r="V51" s="300"/>
      <c r="W51" s="300"/>
    </row>
    <row r="52" spans="1:23" x14ac:dyDescent="0.25">
      <c r="A52" s="330"/>
      <c r="B52" s="331"/>
      <c r="C52" s="331"/>
      <c r="D52" s="331"/>
      <c r="E52" s="331"/>
      <c r="F52" s="331"/>
      <c r="G52" s="331"/>
      <c r="H52" s="332"/>
      <c r="I52" s="331"/>
      <c r="J52" s="331"/>
      <c r="K52" s="333"/>
      <c r="L52" s="299"/>
      <c r="M52" s="334"/>
      <c r="N52" s="300"/>
      <c r="O52" s="300"/>
      <c r="P52" s="335"/>
      <c r="Q52" s="335"/>
      <c r="R52" s="335"/>
      <c r="S52" s="335"/>
      <c r="T52" s="335"/>
      <c r="U52" s="335"/>
      <c r="V52" s="335"/>
      <c r="W52" s="335"/>
    </row>
    <row r="53" spans="1:23" ht="18" customHeight="1" x14ac:dyDescent="0.25">
      <c r="A53" s="547" t="s">
        <v>910</v>
      </c>
      <c r="B53" s="548"/>
      <c r="C53" s="548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300"/>
      <c r="O53" s="300"/>
      <c r="P53" s="313"/>
      <c r="Q53" s="313"/>
      <c r="R53" s="313"/>
      <c r="S53" s="313"/>
      <c r="T53" s="313"/>
      <c r="U53" s="313"/>
      <c r="V53" s="313"/>
      <c r="W53" s="313"/>
    </row>
    <row r="54" spans="1:23" ht="39.6" x14ac:dyDescent="0.25">
      <c r="A54" s="552" t="s">
        <v>791</v>
      </c>
      <c r="B54" s="553"/>
      <c r="C54" s="553"/>
      <c r="D54" s="553"/>
      <c r="E54" s="553"/>
      <c r="F54" s="554"/>
      <c r="G54" s="307" t="s">
        <v>782</v>
      </c>
      <c r="H54" s="308" t="s">
        <v>794</v>
      </c>
      <c r="I54" s="309" t="s">
        <v>795</v>
      </c>
      <c r="J54" s="306" t="s">
        <v>796</v>
      </c>
      <c r="K54" s="308" t="s">
        <v>797</v>
      </c>
      <c r="L54" s="310" t="s">
        <v>798</v>
      </c>
      <c r="M54" s="311" t="s">
        <v>878</v>
      </c>
      <c r="N54" s="300"/>
      <c r="O54" s="300"/>
      <c r="P54" s="313"/>
      <c r="Q54" s="313"/>
      <c r="R54" s="313"/>
      <c r="S54" s="313"/>
      <c r="T54" s="313"/>
      <c r="U54" s="313"/>
      <c r="V54" s="313"/>
      <c r="W54" s="313"/>
    </row>
    <row r="55" spans="1:23" ht="39.75" customHeight="1" x14ac:dyDescent="0.25">
      <c r="A55" s="555"/>
      <c r="B55" s="555"/>
      <c r="C55" s="555"/>
      <c r="D55" s="555"/>
      <c r="E55" s="555"/>
      <c r="F55" s="555"/>
      <c r="G55" s="285" t="s">
        <v>462</v>
      </c>
      <c r="H55" s="293"/>
      <c r="I55" s="287"/>
      <c r="J55" s="286">
        <f>H55+I55</f>
        <v>0</v>
      </c>
      <c r="K55" s="293"/>
      <c r="L55" s="288" t="s">
        <v>462</v>
      </c>
      <c r="M55" s="293"/>
      <c r="N55" s="300"/>
      <c r="O55" s="300"/>
      <c r="P55" s="335"/>
      <c r="Q55" s="335"/>
      <c r="R55" s="335"/>
      <c r="S55" s="335"/>
      <c r="T55" s="335"/>
      <c r="U55" s="335"/>
      <c r="V55" s="335"/>
      <c r="W55" s="335"/>
    </row>
    <row r="56" spans="1:23" ht="39.75" customHeight="1" x14ac:dyDescent="0.25">
      <c r="A56" s="555"/>
      <c r="B56" s="555"/>
      <c r="C56" s="555"/>
      <c r="D56" s="555"/>
      <c r="E56" s="555"/>
      <c r="F56" s="555"/>
      <c r="G56" s="285" t="s">
        <v>462</v>
      </c>
      <c r="H56" s="293"/>
      <c r="I56" s="287"/>
      <c r="J56" s="286">
        <f t="shared" ref="J56:J58" si="23">H56+I56</f>
        <v>0</v>
      </c>
      <c r="K56" s="293"/>
      <c r="L56" s="288" t="s">
        <v>462</v>
      </c>
      <c r="M56" s="293"/>
      <c r="N56" s="300"/>
      <c r="O56" s="300"/>
      <c r="P56" s="335"/>
      <c r="Q56" s="335"/>
      <c r="R56" s="335"/>
      <c r="S56" s="335"/>
      <c r="T56" s="335"/>
      <c r="U56" s="335"/>
      <c r="V56" s="335"/>
      <c r="W56" s="335"/>
    </row>
    <row r="57" spans="1:23" ht="39.75" customHeight="1" x14ac:dyDescent="0.25">
      <c r="A57" s="555"/>
      <c r="B57" s="555"/>
      <c r="C57" s="555"/>
      <c r="D57" s="555"/>
      <c r="E57" s="555"/>
      <c r="F57" s="555"/>
      <c r="G57" s="285" t="s">
        <v>462</v>
      </c>
      <c r="H57" s="293"/>
      <c r="I57" s="287"/>
      <c r="J57" s="286">
        <f t="shared" si="23"/>
        <v>0</v>
      </c>
      <c r="K57" s="293"/>
      <c r="L57" s="288" t="s">
        <v>462</v>
      </c>
      <c r="M57" s="293"/>
      <c r="W57" s="335"/>
    </row>
    <row r="58" spans="1:23" ht="39.75" customHeight="1" x14ac:dyDescent="0.25">
      <c r="A58" s="555"/>
      <c r="B58" s="555"/>
      <c r="C58" s="555"/>
      <c r="D58" s="555"/>
      <c r="E58" s="555"/>
      <c r="F58" s="555"/>
      <c r="G58" s="285" t="s">
        <v>462</v>
      </c>
      <c r="H58" s="293"/>
      <c r="I58" s="287"/>
      <c r="J58" s="286">
        <f t="shared" si="23"/>
        <v>0</v>
      </c>
      <c r="K58" s="293"/>
      <c r="L58" s="288" t="s">
        <v>462</v>
      </c>
      <c r="M58" s="293"/>
      <c r="W58" s="335"/>
    </row>
    <row r="59" spans="1:23" ht="39.75" customHeight="1" x14ac:dyDescent="0.25">
      <c r="A59" s="555"/>
      <c r="B59" s="555"/>
      <c r="C59" s="555"/>
      <c r="D59" s="555"/>
      <c r="E59" s="555"/>
      <c r="F59" s="555"/>
      <c r="G59" s="285" t="s">
        <v>462</v>
      </c>
      <c r="H59" s="293"/>
      <c r="I59" s="287"/>
      <c r="J59" s="286">
        <f t="shared" ref="J59:J62" si="24">H59+I59</f>
        <v>0</v>
      </c>
      <c r="K59" s="293"/>
      <c r="L59" s="288" t="s">
        <v>462</v>
      </c>
      <c r="M59" s="293"/>
      <c r="N59" s="300"/>
      <c r="O59" s="300"/>
      <c r="P59" s="335"/>
      <c r="Q59" s="335"/>
      <c r="R59" s="335"/>
      <c r="S59" s="335"/>
      <c r="T59" s="335"/>
      <c r="U59" s="335"/>
      <c r="V59" s="335"/>
      <c r="W59" s="335"/>
    </row>
    <row r="60" spans="1:23" ht="39.75" customHeight="1" x14ac:dyDescent="0.25">
      <c r="A60" s="555"/>
      <c r="B60" s="555"/>
      <c r="C60" s="555"/>
      <c r="D60" s="555"/>
      <c r="E60" s="555"/>
      <c r="F60" s="555"/>
      <c r="G60" s="285" t="s">
        <v>462</v>
      </c>
      <c r="H60" s="293"/>
      <c r="I60" s="287"/>
      <c r="J60" s="286">
        <f t="shared" ref="J60" si="25">H60+I60</f>
        <v>0</v>
      </c>
      <c r="K60" s="293"/>
      <c r="L60" s="288" t="s">
        <v>462</v>
      </c>
      <c r="M60" s="293"/>
      <c r="W60" s="335"/>
    </row>
    <row r="61" spans="1:23" ht="39.75" customHeight="1" x14ac:dyDescent="0.25">
      <c r="A61" s="555"/>
      <c r="B61" s="555"/>
      <c r="C61" s="555"/>
      <c r="D61" s="555"/>
      <c r="E61" s="555"/>
      <c r="F61" s="555"/>
      <c r="G61" s="285" t="s">
        <v>462</v>
      </c>
      <c r="H61" s="293"/>
      <c r="I61" s="287"/>
      <c r="J61" s="286">
        <f t="shared" si="24"/>
        <v>0</v>
      </c>
      <c r="K61" s="293"/>
      <c r="L61" s="288" t="s">
        <v>462</v>
      </c>
      <c r="M61" s="293"/>
      <c r="W61" s="335"/>
    </row>
    <row r="62" spans="1:23" ht="39.75" customHeight="1" x14ac:dyDescent="0.25">
      <c r="A62" s="555"/>
      <c r="B62" s="555"/>
      <c r="C62" s="555"/>
      <c r="D62" s="555"/>
      <c r="E62" s="555"/>
      <c r="F62" s="555"/>
      <c r="G62" s="285" t="s">
        <v>462</v>
      </c>
      <c r="H62" s="293"/>
      <c r="I62" s="287"/>
      <c r="J62" s="286">
        <f t="shared" si="24"/>
        <v>0</v>
      </c>
      <c r="K62" s="293"/>
      <c r="L62" s="288" t="s">
        <v>462</v>
      </c>
      <c r="M62" s="293"/>
      <c r="W62" s="335"/>
    </row>
    <row r="63" spans="1:23" ht="39.75" customHeight="1" x14ac:dyDescent="0.25">
      <c r="A63" s="555"/>
      <c r="B63" s="555"/>
      <c r="C63" s="555"/>
      <c r="D63" s="555"/>
      <c r="E63" s="555"/>
      <c r="F63" s="555"/>
      <c r="G63" s="285" t="s">
        <v>462</v>
      </c>
      <c r="H63" s="293"/>
      <c r="I63" s="287"/>
      <c r="J63" s="286">
        <f t="shared" ref="J63:J66" si="26">H63+I63</f>
        <v>0</v>
      </c>
      <c r="K63" s="293"/>
      <c r="L63" s="288" t="s">
        <v>462</v>
      </c>
      <c r="M63" s="293"/>
      <c r="N63" s="300"/>
      <c r="O63" s="300"/>
      <c r="P63" s="335"/>
      <c r="Q63" s="335"/>
      <c r="R63" s="335"/>
      <c r="S63" s="335"/>
      <c r="T63" s="335"/>
      <c r="U63" s="335"/>
      <c r="V63" s="335"/>
      <c r="W63" s="335"/>
    </row>
    <row r="64" spans="1:23" ht="39.75" customHeight="1" x14ac:dyDescent="0.25">
      <c r="A64" s="555"/>
      <c r="B64" s="555"/>
      <c r="C64" s="555"/>
      <c r="D64" s="555"/>
      <c r="E64" s="555"/>
      <c r="F64" s="555"/>
      <c r="G64" s="285" t="s">
        <v>462</v>
      </c>
      <c r="H64" s="293"/>
      <c r="I64" s="287"/>
      <c r="J64" s="286">
        <f t="shared" si="26"/>
        <v>0</v>
      </c>
      <c r="K64" s="293"/>
      <c r="L64" s="288" t="s">
        <v>462</v>
      </c>
      <c r="M64" s="293"/>
      <c r="W64" s="335"/>
    </row>
    <row r="65" spans="1:23" ht="39.75" customHeight="1" x14ac:dyDescent="0.25">
      <c r="A65" s="555"/>
      <c r="B65" s="555"/>
      <c r="C65" s="555"/>
      <c r="D65" s="555"/>
      <c r="E65" s="555"/>
      <c r="F65" s="555"/>
      <c r="G65" s="285" t="s">
        <v>462</v>
      </c>
      <c r="H65" s="293"/>
      <c r="I65" s="287"/>
      <c r="J65" s="286">
        <f t="shared" si="26"/>
        <v>0</v>
      </c>
      <c r="K65" s="293"/>
      <c r="L65" s="288" t="s">
        <v>462</v>
      </c>
      <c r="M65" s="293"/>
      <c r="W65" s="335"/>
    </row>
    <row r="66" spans="1:23" ht="39.75" customHeight="1" x14ac:dyDescent="0.25">
      <c r="A66" s="555"/>
      <c r="B66" s="555"/>
      <c r="C66" s="555"/>
      <c r="D66" s="555"/>
      <c r="E66" s="555"/>
      <c r="F66" s="555"/>
      <c r="G66" s="285" t="s">
        <v>462</v>
      </c>
      <c r="H66" s="293"/>
      <c r="I66" s="287"/>
      <c r="J66" s="286">
        <f t="shared" si="26"/>
        <v>0</v>
      </c>
      <c r="K66" s="293"/>
      <c r="L66" s="288" t="s">
        <v>462</v>
      </c>
      <c r="M66" s="293"/>
      <c r="W66" s="335"/>
    </row>
    <row r="67" spans="1:23" x14ac:dyDescent="0.25">
      <c r="A67" s="552" t="s">
        <v>184</v>
      </c>
      <c r="B67" s="553"/>
      <c r="C67" s="553"/>
      <c r="D67" s="553"/>
      <c r="E67" s="553"/>
      <c r="F67" s="553"/>
      <c r="G67" s="554"/>
      <c r="H67" s="317">
        <f>SUM(H55:H66)</f>
        <v>0</v>
      </c>
      <c r="I67" s="317">
        <f>SUM(I55:I66)</f>
        <v>0</v>
      </c>
      <c r="J67" s="317">
        <f>SUM(J55:J66)</f>
        <v>0</v>
      </c>
      <c r="K67" s="317">
        <f>SUM(K55:K66)</f>
        <v>0</v>
      </c>
      <c r="L67" s="337"/>
      <c r="M67" s="317">
        <f>SUM(M55:M66)</f>
        <v>0</v>
      </c>
      <c r="W67" s="300"/>
    </row>
    <row r="68" spans="1:23" x14ac:dyDescent="0.25">
      <c r="A68" s="330"/>
      <c r="B68" s="298"/>
      <c r="C68" s="298"/>
      <c r="D68" s="298"/>
      <c r="E68" s="298"/>
      <c r="F68" s="298"/>
      <c r="G68" s="298"/>
      <c r="H68" s="332"/>
      <c r="I68" s="298"/>
      <c r="J68" s="298"/>
      <c r="K68" s="333"/>
      <c r="L68" s="299"/>
      <c r="M68" s="338"/>
      <c r="W68" s="299"/>
    </row>
    <row r="69" spans="1:23" ht="15.75" customHeight="1" x14ac:dyDescent="0.25">
      <c r="A69" s="558" t="s">
        <v>908</v>
      </c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W69" s="300"/>
    </row>
    <row r="70" spans="1:23" ht="49.2" x14ac:dyDescent="0.25">
      <c r="A70" s="552" t="s">
        <v>791</v>
      </c>
      <c r="B70" s="553"/>
      <c r="C70" s="553"/>
      <c r="D70" s="554"/>
      <c r="E70" s="308" t="s">
        <v>913</v>
      </c>
      <c r="F70" s="306" t="s">
        <v>914</v>
      </c>
      <c r="G70" s="307" t="s">
        <v>782</v>
      </c>
      <c r="H70" s="308" t="s">
        <v>794</v>
      </c>
      <c r="I70" s="309" t="s">
        <v>795</v>
      </c>
      <c r="J70" s="306" t="s">
        <v>796</v>
      </c>
      <c r="K70" s="308" t="s">
        <v>797</v>
      </c>
      <c r="L70" s="310" t="s">
        <v>798</v>
      </c>
      <c r="M70" s="311" t="s">
        <v>878</v>
      </c>
      <c r="W70" s="313"/>
    </row>
    <row r="71" spans="1:23" ht="39.75" customHeight="1" x14ac:dyDescent="0.25">
      <c r="A71" s="549"/>
      <c r="B71" s="550"/>
      <c r="C71" s="550"/>
      <c r="D71" s="551"/>
      <c r="E71" s="284"/>
      <c r="F71" s="284"/>
      <c r="G71" s="285" t="s">
        <v>462</v>
      </c>
      <c r="H71" s="286">
        <f>E71*F71</f>
        <v>0</v>
      </c>
      <c r="I71" s="287"/>
      <c r="J71" s="286">
        <f>H71+I71</f>
        <v>0</v>
      </c>
      <c r="K71" s="293">
        <v>10</v>
      </c>
      <c r="L71" s="288" t="s">
        <v>462</v>
      </c>
      <c r="M71" s="293"/>
      <c r="W71" s="300"/>
    </row>
    <row r="72" spans="1:23" ht="39.75" customHeight="1" x14ac:dyDescent="0.25">
      <c r="A72" s="549"/>
      <c r="B72" s="550"/>
      <c r="C72" s="550"/>
      <c r="D72" s="551"/>
      <c r="E72" s="284"/>
      <c r="F72" s="284"/>
      <c r="G72" s="285" t="s">
        <v>462</v>
      </c>
      <c r="H72" s="286">
        <f t="shared" ref="H72:H82" si="27">E72*F72</f>
        <v>0</v>
      </c>
      <c r="I72" s="287"/>
      <c r="J72" s="286">
        <f t="shared" ref="J72:J75" si="28">H72+I72</f>
        <v>0</v>
      </c>
      <c r="K72" s="293">
        <v>10</v>
      </c>
      <c r="L72" s="288" t="s">
        <v>462</v>
      </c>
      <c r="M72" s="293"/>
      <c r="W72" s="300"/>
    </row>
    <row r="73" spans="1:23" ht="39.75" customHeight="1" x14ac:dyDescent="0.25">
      <c r="A73" s="549"/>
      <c r="B73" s="550"/>
      <c r="C73" s="550"/>
      <c r="D73" s="551"/>
      <c r="E73" s="284"/>
      <c r="F73" s="284"/>
      <c r="G73" s="285" t="s">
        <v>462</v>
      </c>
      <c r="H73" s="286">
        <f t="shared" si="27"/>
        <v>0</v>
      </c>
      <c r="I73" s="287"/>
      <c r="J73" s="286">
        <f t="shared" si="28"/>
        <v>0</v>
      </c>
      <c r="K73" s="293">
        <v>10</v>
      </c>
      <c r="L73" s="288" t="s">
        <v>462</v>
      </c>
      <c r="M73" s="293"/>
      <c r="W73" s="300"/>
    </row>
    <row r="74" spans="1:23" ht="39.75" customHeight="1" x14ac:dyDescent="0.25">
      <c r="A74" s="549"/>
      <c r="B74" s="550"/>
      <c r="C74" s="550"/>
      <c r="D74" s="551"/>
      <c r="E74" s="284"/>
      <c r="F74" s="284"/>
      <c r="G74" s="285" t="s">
        <v>462</v>
      </c>
      <c r="H74" s="286">
        <f t="shared" si="27"/>
        <v>0</v>
      </c>
      <c r="I74" s="287"/>
      <c r="J74" s="286">
        <f t="shared" si="28"/>
        <v>0</v>
      </c>
      <c r="K74" s="293">
        <v>10</v>
      </c>
      <c r="L74" s="288" t="s">
        <v>462</v>
      </c>
      <c r="M74" s="293"/>
      <c r="W74" s="300"/>
    </row>
    <row r="75" spans="1:23" ht="39.75" customHeight="1" x14ac:dyDescent="0.25">
      <c r="A75" s="549"/>
      <c r="B75" s="550"/>
      <c r="C75" s="550"/>
      <c r="D75" s="551"/>
      <c r="E75" s="284"/>
      <c r="F75" s="284"/>
      <c r="G75" s="285" t="s">
        <v>462</v>
      </c>
      <c r="H75" s="286">
        <f t="shared" si="27"/>
        <v>0</v>
      </c>
      <c r="I75" s="287"/>
      <c r="J75" s="286">
        <f t="shared" si="28"/>
        <v>0</v>
      </c>
      <c r="K75" s="293">
        <v>10</v>
      </c>
      <c r="L75" s="288" t="s">
        <v>462</v>
      </c>
      <c r="M75" s="293"/>
      <c r="W75" s="300"/>
    </row>
    <row r="76" spans="1:23" ht="39.75" customHeight="1" x14ac:dyDescent="0.25">
      <c r="A76" s="549"/>
      <c r="B76" s="550"/>
      <c r="C76" s="550"/>
      <c r="D76" s="551"/>
      <c r="E76" s="284"/>
      <c r="F76" s="284"/>
      <c r="G76" s="285" t="s">
        <v>462</v>
      </c>
      <c r="H76" s="286">
        <f t="shared" si="27"/>
        <v>0</v>
      </c>
      <c r="I76" s="287"/>
      <c r="J76" s="286">
        <f t="shared" ref="J76:J78" si="29">H76+I76</f>
        <v>0</v>
      </c>
      <c r="K76" s="293">
        <v>10</v>
      </c>
      <c r="L76" s="288" t="s">
        <v>462</v>
      </c>
      <c r="M76" s="293"/>
      <c r="W76" s="300"/>
    </row>
    <row r="77" spans="1:23" ht="39.75" customHeight="1" x14ac:dyDescent="0.25">
      <c r="A77" s="549"/>
      <c r="B77" s="550"/>
      <c r="C77" s="550"/>
      <c r="D77" s="551"/>
      <c r="E77" s="284"/>
      <c r="F77" s="284"/>
      <c r="G77" s="285" t="s">
        <v>462</v>
      </c>
      <c r="H77" s="286">
        <f t="shared" si="27"/>
        <v>0</v>
      </c>
      <c r="I77" s="287"/>
      <c r="J77" s="286">
        <f t="shared" si="29"/>
        <v>0</v>
      </c>
      <c r="K77" s="293">
        <v>10</v>
      </c>
      <c r="L77" s="288" t="s">
        <v>462</v>
      </c>
      <c r="M77" s="293"/>
      <c r="W77" s="300"/>
    </row>
    <row r="78" spans="1:23" ht="39.75" customHeight="1" x14ac:dyDescent="0.25">
      <c r="A78" s="549"/>
      <c r="B78" s="550"/>
      <c r="C78" s="550"/>
      <c r="D78" s="551"/>
      <c r="E78" s="284"/>
      <c r="F78" s="284"/>
      <c r="G78" s="285" t="s">
        <v>462</v>
      </c>
      <c r="H78" s="286">
        <f t="shared" si="27"/>
        <v>0</v>
      </c>
      <c r="I78" s="287"/>
      <c r="J78" s="286">
        <f t="shared" si="29"/>
        <v>0</v>
      </c>
      <c r="K78" s="293">
        <v>10</v>
      </c>
      <c r="L78" s="288" t="s">
        <v>462</v>
      </c>
      <c r="M78" s="293"/>
      <c r="W78" s="300"/>
    </row>
    <row r="79" spans="1:23" ht="39.75" customHeight="1" x14ac:dyDescent="0.25">
      <c r="A79" s="549"/>
      <c r="B79" s="550"/>
      <c r="C79" s="550"/>
      <c r="D79" s="551"/>
      <c r="E79" s="284"/>
      <c r="F79" s="284"/>
      <c r="G79" s="285" t="s">
        <v>462</v>
      </c>
      <c r="H79" s="286">
        <f t="shared" si="27"/>
        <v>0</v>
      </c>
      <c r="I79" s="287"/>
      <c r="J79" s="286">
        <f t="shared" ref="J79:J82" si="30">H79+I79</f>
        <v>0</v>
      </c>
      <c r="K79" s="293">
        <v>10</v>
      </c>
      <c r="L79" s="288" t="s">
        <v>462</v>
      </c>
      <c r="M79" s="293"/>
      <c r="W79" s="300"/>
    </row>
    <row r="80" spans="1:23" ht="39.75" customHeight="1" x14ac:dyDescent="0.25">
      <c r="A80" s="549"/>
      <c r="B80" s="550"/>
      <c r="C80" s="550"/>
      <c r="D80" s="551"/>
      <c r="E80" s="284"/>
      <c r="F80" s="284"/>
      <c r="G80" s="285" t="s">
        <v>462</v>
      </c>
      <c r="H80" s="286">
        <f t="shared" si="27"/>
        <v>0</v>
      </c>
      <c r="I80" s="287"/>
      <c r="J80" s="286">
        <f t="shared" si="30"/>
        <v>0</v>
      </c>
      <c r="K80" s="293">
        <v>10</v>
      </c>
      <c r="L80" s="288" t="s">
        <v>462</v>
      </c>
      <c r="M80" s="293"/>
      <c r="W80" s="300"/>
    </row>
    <row r="81" spans="1:23" ht="39.75" customHeight="1" x14ac:dyDescent="0.25">
      <c r="A81" s="549"/>
      <c r="B81" s="550"/>
      <c r="C81" s="550"/>
      <c r="D81" s="551"/>
      <c r="E81" s="284"/>
      <c r="F81" s="284"/>
      <c r="G81" s="285" t="s">
        <v>462</v>
      </c>
      <c r="H81" s="286">
        <f t="shared" si="27"/>
        <v>0</v>
      </c>
      <c r="I81" s="287"/>
      <c r="J81" s="286">
        <f t="shared" si="30"/>
        <v>0</v>
      </c>
      <c r="K81" s="293">
        <v>10</v>
      </c>
      <c r="L81" s="288" t="s">
        <v>462</v>
      </c>
      <c r="M81" s="293"/>
      <c r="W81" s="300"/>
    </row>
    <row r="82" spans="1:23" ht="39.75" customHeight="1" x14ac:dyDescent="0.25">
      <c r="A82" s="549"/>
      <c r="B82" s="550"/>
      <c r="C82" s="550"/>
      <c r="D82" s="551"/>
      <c r="E82" s="284"/>
      <c r="F82" s="284"/>
      <c r="G82" s="285" t="s">
        <v>462</v>
      </c>
      <c r="H82" s="286">
        <f t="shared" si="27"/>
        <v>0</v>
      </c>
      <c r="I82" s="287"/>
      <c r="J82" s="286">
        <f t="shared" si="30"/>
        <v>0</v>
      </c>
      <c r="K82" s="293">
        <v>10</v>
      </c>
      <c r="L82" s="288" t="s">
        <v>462</v>
      </c>
      <c r="M82" s="293"/>
      <c r="W82" s="300"/>
    </row>
    <row r="83" spans="1:23" x14ac:dyDescent="0.25">
      <c r="A83" s="552" t="s">
        <v>184</v>
      </c>
      <c r="B83" s="553"/>
      <c r="C83" s="553"/>
      <c r="D83" s="553"/>
      <c r="E83" s="553"/>
      <c r="F83" s="553"/>
      <c r="G83" s="554"/>
      <c r="H83" s="317">
        <f>SUM(H71:H82)</f>
        <v>0</v>
      </c>
      <c r="I83" s="317">
        <f>SUM(I71:I82)</f>
        <v>0</v>
      </c>
      <c r="J83" s="317">
        <f>SUM(J71:J82)</f>
        <v>0</v>
      </c>
      <c r="K83" s="317">
        <f>SUM(K71:K82)</f>
        <v>120</v>
      </c>
      <c r="L83" s="339"/>
      <c r="M83" s="317">
        <f>SUM(M71:M82)</f>
        <v>0</v>
      </c>
      <c r="N83" s="300"/>
      <c r="O83" s="300"/>
      <c r="P83" s="300"/>
      <c r="Q83" s="300"/>
      <c r="R83" s="300"/>
      <c r="S83" s="300"/>
      <c r="T83" s="300"/>
      <c r="U83" s="300"/>
      <c r="V83" s="300"/>
      <c r="W83" s="300"/>
    </row>
    <row r="84" spans="1:23" x14ac:dyDescent="0.25">
      <c r="A84" s="330"/>
      <c r="B84" s="331"/>
      <c r="C84" s="331"/>
      <c r="D84" s="331"/>
      <c r="E84" s="331"/>
      <c r="F84" s="331"/>
      <c r="G84" s="331"/>
      <c r="H84" s="332"/>
      <c r="I84" s="340"/>
      <c r="J84" s="340"/>
      <c r="K84" s="324"/>
      <c r="L84" s="299"/>
      <c r="M84" s="325"/>
      <c r="N84" s="300"/>
      <c r="O84" s="300"/>
      <c r="P84" s="300"/>
      <c r="Q84" s="300"/>
      <c r="R84" s="300"/>
      <c r="S84" s="300"/>
      <c r="T84" s="300"/>
      <c r="U84" s="300"/>
      <c r="V84" s="300"/>
      <c r="W84" s="300"/>
    </row>
    <row r="85" spans="1:23" ht="17.25" customHeight="1" x14ac:dyDescent="0.25">
      <c r="A85" s="556" t="s">
        <v>906</v>
      </c>
      <c r="B85" s="557"/>
      <c r="C85" s="557"/>
      <c r="D85" s="557"/>
      <c r="E85" s="557"/>
      <c r="F85" s="341"/>
      <c r="G85" s="341"/>
      <c r="H85" s="341"/>
      <c r="I85" s="341"/>
      <c r="J85" s="341"/>
      <c r="K85" s="341"/>
      <c r="L85" s="341"/>
      <c r="M85" s="342"/>
      <c r="N85" s="300"/>
      <c r="O85" s="300"/>
      <c r="P85" s="313"/>
      <c r="Q85" s="313"/>
      <c r="R85" s="313"/>
      <c r="S85" s="313"/>
      <c r="T85" s="313"/>
      <c r="U85" s="313"/>
      <c r="V85" s="313"/>
      <c r="W85" s="313"/>
    </row>
    <row r="86" spans="1:23" ht="39.6" x14ac:dyDescent="0.25">
      <c r="A86" s="552" t="s">
        <v>791</v>
      </c>
      <c r="B86" s="553"/>
      <c r="C86" s="553"/>
      <c r="D86" s="553"/>
      <c r="E86" s="553"/>
      <c r="F86" s="554"/>
      <c r="G86" s="307" t="s">
        <v>782</v>
      </c>
      <c r="H86" s="308" t="s">
        <v>794</v>
      </c>
      <c r="I86" s="309" t="s">
        <v>795</v>
      </c>
      <c r="J86" s="306" t="s">
        <v>796</v>
      </c>
      <c r="K86" s="308" t="s">
        <v>797</v>
      </c>
      <c r="L86" s="310" t="s">
        <v>798</v>
      </c>
      <c r="M86" s="311" t="s">
        <v>878</v>
      </c>
      <c r="N86" s="300"/>
      <c r="O86" s="300"/>
      <c r="P86" s="313"/>
      <c r="Q86" s="313"/>
      <c r="R86" s="313"/>
      <c r="S86" s="313"/>
      <c r="T86" s="313"/>
      <c r="U86" s="313"/>
      <c r="V86" s="313"/>
      <c r="W86" s="313"/>
    </row>
    <row r="87" spans="1:23" ht="39.75" customHeight="1" x14ac:dyDescent="0.25">
      <c r="A87" s="549"/>
      <c r="B87" s="550"/>
      <c r="C87" s="550"/>
      <c r="D87" s="550"/>
      <c r="E87" s="550"/>
      <c r="F87" s="551"/>
      <c r="G87" s="285" t="s">
        <v>462</v>
      </c>
      <c r="H87" s="293"/>
      <c r="I87" s="293"/>
      <c r="J87" s="286">
        <f>H87+I87</f>
        <v>0</v>
      </c>
      <c r="K87" s="293"/>
      <c r="L87" s="288" t="s">
        <v>462</v>
      </c>
      <c r="M87" s="293"/>
      <c r="N87" s="300"/>
      <c r="O87" s="300"/>
      <c r="P87" s="300"/>
      <c r="Q87" s="300"/>
      <c r="R87" s="300"/>
      <c r="S87" s="300"/>
      <c r="T87" s="300"/>
      <c r="U87" s="300"/>
      <c r="V87" s="300"/>
      <c r="W87" s="300"/>
    </row>
    <row r="88" spans="1:23" ht="39.75" customHeight="1" x14ac:dyDescent="0.25">
      <c r="A88" s="549"/>
      <c r="B88" s="550"/>
      <c r="C88" s="550"/>
      <c r="D88" s="550"/>
      <c r="E88" s="550"/>
      <c r="F88" s="551"/>
      <c r="G88" s="285" t="s">
        <v>462</v>
      </c>
      <c r="H88" s="293"/>
      <c r="I88" s="293"/>
      <c r="J88" s="286">
        <f t="shared" ref="J88:J91" si="31">H88+I88</f>
        <v>0</v>
      </c>
      <c r="K88" s="293"/>
      <c r="L88" s="288" t="s">
        <v>462</v>
      </c>
      <c r="M88" s="293"/>
      <c r="N88" s="300"/>
      <c r="O88" s="300"/>
      <c r="P88" s="300"/>
      <c r="Q88" s="300"/>
      <c r="R88" s="300"/>
      <c r="S88" s="300"/>
      <c r="T88" s="300"/>
      <c r="U88" s="300"/>
      <c r="V88" s="300"/>
      <c r="W88" s="300"/>
    </row>
    <row r="89" spans="1:23" s="294" customFormat="1" ht="39.75" customHeight="1" x14ac:dyDescent="0.25">
      <c r="A89" s="549"/>
      <c r="B89" s="550"/>
      <c r="C89" s="550"/>
      <c r="D89" s="550"/>
      <c r="E89" s="550"/>
      <c r="F89" s="551"/>
      <c r="G89" s="285" t="s">
        <v>462</v>
      </c>
      <c r="H89" s="293"/>
      <c r="I89" s="293"/>
      <c r="J89" s="286">
        <f t="shared" si="31"/>
        <v>0</v>
      </c>
      <c r="K89" s="293"/>
      <c r="L89" s="288" t="s">
        <v>462</v>
      </c>
      <c r="M89" s="293"/>
      <c r="N89" s="300"/>
      <c r="O89" s="300"/>
      <c r="P89" s="300"/>
      <c r="Q89" s="300"/>
      <c r="R89" s="300"/>
      <c r="S89" s="300"/>
      <c r="T89" s="300"/>
      <c r="U89" s="300"/>
      <c r="V89" s="300"/>
      <c r="W89" s="300"/>
    </row>
    <row r="90" spans="1:23" ht="39.75" customHeight="1" x14ac:dyDescent="0.25">
      <c r="A90" s="549"/>
      <c r="B90" s="550"/>
      <c r="C90" s="550"/>
      <c r="D90" s="550"/>
      <c r="E90" s="550"/>
      <c r="F90" s="551"/>
      <c r="G90" s="285" t="s">
        <v>462</v>
      </c>
      <c r="H90" s="293"/>
      <c r="I90" s="293"/>
      <c r="J90" s="286">
        <f t="shared" si="31"/>
        <v>0</v>
      </c>
      <c r="K90" s="293"/>
      <c r="L90" s="288" t="s">
        <v>462</v>
      </c>
      <c r="M90" s="293"/>
      <c r="N90" s="300"/>
      <c r="O90" s="300"/>
      <c r="P90" s="300"/>
      <c r="Q90" s="300"/>
      <c r="R90" s="300"/>
      <c r="S90" s="300"/>
      <c r="T90" s="300"/>
      <c r="U90" s="300"/>
      <c r="V90" s="300"/>
      <c r="W90" s="300"/>
    </row>
    <row r="91" spans="1:23" ht="39.75" customHeight="1" x14ac:dyDescent="0.25">
      <c r="A91" s="549"/>
      <c r="B91" s="550"/>
      <c r="C91" s="550"/>
      <c r="D91" s="550"/>
      <c r="E91" s="550"/>
      <c r="F91" s="551"/>
      <c r="G91" s="285" t="s">
        <v>462</v>
      </c>
      <c r="H91" s="293"/>
      <c r="I91" s="293"/>
      <c r="J91" s="286">
        <f t="shared" si="31"/>
        <v>0</v>
      </c>
      <c r="K91" s="293"/>
      <c r="L91" s="288" t="s">
        <v>462</v>
      </c>
      <c r="M91" s="293"/>
      <c r="N91" s="300"/>
      <c r="O91" s="300"/>
      <c r="P91" s="300"/>
      <c r="Q91" s="300"/>
      <c r="R91" s="300"/>
      <c r="S91" s="300"/>
      <c r="T91" s="300"/>
      <c r="U91" s="300"/>
      <c r="V91" s="300"/>
      <c r="W91" s="300"/>
    </row>
    <row r="92" spans="1:23" ht="39.75" customHeight="1" x14ac:dyDescent="0.25">
      <c r="A92" s="549"/>
      <c r="B92" s="550"/>
      <c r="C92" s="550"/>
      <c r="D92" s="550"/>
      <c r="E92" s="550"/>
      <c r="F92" s="551"/>
      <c r="G92" s="285" t="s">
        <v>462</v>
      </c>
      <c r="H92" s="293"/>
      <c r="I92" s="293"/>
      <c r="J92" s="286">
        <f t="shared" ref="J92:J94" si="32">H92+I92</f>
        <v>0</v>
      </c>
      <c r="K92" s="293"/>
      <c r="L92" s="288" t="s">
        <v>462</v>
      </c>
      <c r="M92" s="293"/>
      <c r="N92" s="300"/>
      <c r="O92" s="300"/>
      <c r="P92" s="300"/>
      <c r="Q92" s="300"/>
      <c r="R92" s="300"/>
      <c r="S92" s="300"/>
      <c r="T92" s="300"/>
      <c r="U92" s="300"/>
      <c r="V92" s="300"/>
      <c r="W92" s="300"/>
    </row>
    <row r="93" spans="1:23" ht="39.75" customHeight="1" x14ac:dyDescent="0.25">
      <c r="A93" s="549"/>
      <c r="B93" s="550"/>
      <c r="C93" s="550"/>
      <c r="D93" s="550"/>
      <c r="E93" s="550"/>
      <c r="F93" s="551"/>
      <c r="G93" s="285" t="s">
        <v>462</v>
      </c>
      <c r="H93" s="293"/>
      <c r="I93" s="293"/>
      <c r="J93" s="286">
        <f t="shared" si="32"/>
        <v>0</v>
      </c>
      <c r="K93" s="293"/>
      <c r="L93" s="288" t="s">
        <v>462</v>
      </c>
      <c r="M93" s="293"/>
      <c r="N93" s="300"/>
      <c r="O93" s="300"/>
      <c r="P93" s="300"/>
      <c r="Q93" s="300"/>
      <c r="R93" s="300"/>
      <c r="S93" s="300"/>
      <c r="T93" s="300"/>
      <c r="U93" s="300"/>
      <c r="V93" s="300"/>
      <c r="W93" s="300"/>
    </row>
    <row r="94" spans="1:23" ht="39.75" customHeight="1" x14ac:dyDescent="0.25">
      <c r="A94" s="549"/>
      <c r="B94" s="550"/>
      <c r="C94" s="550"/>
      <c r="D94" s="550"/>
      <c r="E94" s="550"/>
      <c r="F94" s="551"/>
      <c r="G94" s="285" t="s">
        <v>462</v>
      </c>
      <c r="H94" s="293"/>
      <c r="I94" s="293"/>
      <c r="J94" s="286">
        <f t="shared" si="32"/>
        <v>0</v>
      </c>
      <c r="K94" s="293"/>
      <c r="L94" s="288" t="s">
        <v>462</v>
      </c>
      <c r="M94" s="293"/>
      <c r="N94" s="300"/>
      <c r="O94" s="300"/>
      <c r="P94" s="300"/>
      <c r="Q94" s="300"/>
      <c r="R94" s="300"/>
      <c r="S94" s="300"/>
      <c r="T94" s="300"/>
      <c r="U94" s="300"/>
      <c r="V94" s="300"/>
      <c r="W94" s="300"/>
    </row>
    <row r="95" spans="1:23" ht="39.75" customHeight="1" x14ac:dyDescent="0.25">
      <c r="A95" s="549"/>
      <c r="B95" s="550"/>
      <c r="C95" s="550"/>
      <c r="D95" s="550"/>
      <c r="E95" s="550"/>
      <c r="F95" s="551"/>
      <c r="G95" s="285" t="s">
        <v>462</v>
      </c>
      <c r="H95" s="293"/>
      <c r="I95" s="293"/>
      <c r="J95" s="286">
        <f t="shared" ref="J95:J98" si="33">H95+I95</f>
        <v>0</v>
      </c>
      <c r="K95" s="293"/>
      <c r="L95" s="288" t="s">
        <v>462</v>
      </c>
      <c r="M95" s="293"/>
      <c r="N95" s="300"/>
      <c r="O95" s="300"/>
      <c r="P95" s="300"/>
      <c r="Q95" s="300"/>
      <c r="R95" s="300"/>
      <c r="S95" s="300"/>
      <c r="T95" s="300"/>
      <c r="U95" s="300"/>
      <c r="V95" s="300"/>
      <c r="W95" s="300"/>
    </row>
    <row r="96" spans="1:23" ht="39.75" customHeight="1" x14ac:dyDescent="0.25">
      <c r="A96" s="549"/>
      <c r="B96" s="550"/>
      <c r="C96" s="550"/>
      <c r="D96" s="550"/>
      <c r="E96" s="550"/>
      <c r="F96" s="551"/>
      <c r="G96" s="285" t="s">
        <v>462</v>
      </c>
      <c r="H96" s="293"/>
      <c r="I96" s="293"/>
      <c r="J96" s="286">
        <f t="shared" si="33"/>
        <v>0</v>
      </c>
      <c r="K96" s="293"/>
      <c r="L96" s="288" t="s">
        <v>462</v>
      </c>
      <c r="M96" s="293"/>
      <c r="N96" s="300"/>
      <c r="O96" s="300"/>
      <c r="P96" s="300"/>
      <c r="Q96" s="300"/>
      <c r="R96" s="300"/>
      <c r="S96" s="300"/>
      <c r="T96" s="300"/>
      <c r="U96" s="300"/>
      <c r="V96" s="300"/>
      <c r="W96" s="300"/>
    </row>
    <row r="97" spans="1:23" ht="39.75" customHeight="1" x14ac:dyDescent="0.25">
      <c r="A97" s="549"/>
      <c r="B97" s="550"/>
      <c r="C97" s="550"/>
      <c r="D97" s="550"/>
      <c r="E97" s="550"/>
      <c r="F97" s="551"/>
      <c r="G97" s="285" t="s">
        <v>462</v>
      </c>
      <c r="H97" s="293"/>
      <c r="I97" s="293"/>
      <c r="J97" s="286">
        <f t="shared" si="33"/>
        <v>0</v>
      </c>
      <c r="K97" s="293"/>
      <c r="L97" s="288" t="s">
        <v>462</v>
      </c>
      <c r="M97" s="293"/>
      <c r="N97" s="300"/>
      <c r="O97" s="300"/>
      <c r="P97" s="300"/>
      <c r="Q97" s="300"/>
      <c r="R97" s="300"/>
      <c r="S97" s="300"/>
      <c r="T97" s="300"/>
      <c r="U97" s="300"/>
      <c r="V97" s="300"/>
      <c r="W97" s="300"/>
    </row>
    <row r="98" spans="1:23" ht="39.75" customHeight="1" x14ac:dyDescent="0.25">
      <c r="A98" s="549"/>
      <c r="B98" s="550"/>
      <c r="C98" s="550"/>
      <c r="D98" s="550"/>
      <c r="E98" s="550"/>
      <c r="F98" s="551"/>
      <c r="G98" s="285" t="s">
        <v>462</v>
      </c>
      <c r="H98" s="293"/>
      <c r="I98" s="293"/>
      <c r="J98" s="286">
        <f t="shared" si="33"/>
        <v>0</v>
      </c>
      <c r="K98" s="293"/>
      <c r="L98" s="288" t="s">
        <v>462</v>
      </c>
      <c r="M98" s="293"/>
      <c r="N98" s="300"/>
      <c r="O98" s="300"/>
      <c r="P98" s="300"/>
      <c r="Q98" s="300"/>
      <c r="R98" s="300"/>
      <c r="S98" s="300"/>
      <c r="T98" s="300"/>
      <c r="U98" s="300"/>
      <c r="V98" s="300"/>
      <c r="W98" s="300"/>
    </row>
    <row r="99" spans="1:23" x14ac:dyDescent="0.25">
      <c r="A99" s="552" t="s">
        <v>184</v>
      </c>
      <c r="B99" s="553"/>
      <c r="C99" s="553"/>
      <c r="D99" s="553"/>
      <c r="E99" s="553"/>
      <c r="F99" s="553"/>
      <c r="G99" s="554"/>
      <c r="H99" s="317">
        <f>SUM(H87:H98)</f>
        <v>0</v>
      </c>
      <c r="I99" s="317">
        <f>SUM(I87:I98)</f>
        <v>0</v>
      </c>
      <c r="J99" s="317">
        <f>SUM(J87:J98)</f>
        <v>0</v>
      </c>
      <c r="K99" s="317">
        <f>SUM(K87:K98)</f>
        <v>0</v>
      </c>
      <c r="L99" s="343"/>
      <c r="M99" s="317">
        <f>SUM(M87:M98)</f>
        <v>0</v>
      </c>
      <c r="N99" s="300"/>
      <c r="O99" s="300"/>
      <c r="P99" s="300"/>
      <c r="Q99" s="300"/>
      <c r="R99" s="300"/>
      <c r="S99" s="300"/>
      <c r="T99" s="300"/>
      <c r="U99" s="300"/>
      <c r="V99" s="300"/>
      <c r="W99" s="300"/>
    </row>
    <row r="100" spans="1:23" x14ac:dyDescent="0.25">
      <c r="A100" s="319"/>
      <c r="B100" s="319"/>
      <c r="C100" s="319"/>
      <c r="D100" s="319"/>
      <c r="E100" s="319"/>
      <c r="F100" s="319"/>
      <c r="G100" s="322"/>
      <c r="H100" s="323"/>
      <c r="I100" s="320"/>
      <c r="J100" s="320"/>
      <c r="K100" s="324"/>
      <c r="L100" s="299"/>
      <c r="M100" s="325"/>
      <c r="N100" s="300"/>
      <c r="O100" s="300"/>
      <c r="P100" s="313"/>
      <c r="Q100" s="313"/>
      <c r="R100" s="313"/>
      <c r="S100" s="313"/>
      <c r="T100" s="313"/>
      <c r="U100" s="313"/>
      <c r="V100" s="313"/>
      <c r="W100" s="313"/>
    </row>
    <row r="101" spans="1:23" ht="13.8" x14ac:dyDescent="0.25">
      <c r="A101" s="556" t="s">
        <v>799</v>
      </c>
      <c r="B101" s="557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300"/>
      <c r="O101" s="300"/>
      <c r="P101" s="313"/>
      <c r="Q101" s="313"/>
      <c r="R101" s="313"/>
      <c r="S101" s="313"/>
      <c r="T101" s="313"/>
      <c r="U101" s="313"/>
      <c r="V101" s="313"/>
      <c r="W101" s="313"/>
    </row>
    <row r="102" spans="1:23" ht="39.6" x14ac:dyDescent="0.25">
      <c r="A102" s="552" t="s">
        <v>791</v>
      </c>
      <c r="B102" s="553"/>
      <c r="C102" s="553"/>
      <c r="D102" s="553"/>
      <c r="E102" s="553"/>
      <c r="F102" s="554"/>
      <c r="G102" s="307" t="s">
        <v>782</v>
      </c>
      <c r="H102" s="308" t="s">
        <v>794</v>
      </c>
      <c r="I102" s="309" t="s">
        <v>795</v>
      </c>
      <c r="J102" s="306" t="s">
        <v>796</v>
      </c>
      <c r="K102" s="308" t="s">
        <v>797</v>
      </c>
      <c r="L102" s="310" t="s">
        <v>798</v>
      </c>
      <c r="M102" s="311" t="s">
        <v>878</v>
      </c>
      <c r="N102" s="300"/>
      <c r="O102" s="300"/>
      <c r="P102" s="335"/>
      <c r="Q102" s="335"/>
      <c r="R102" s="335"/>
      <c r="S102" s="335"/>
      <c r="T102" s="335"/>
      <c r="U102" s="335"/>
      <c r="V102" s="335"/>
      <c r="W102" s="335"/>
    </row>
    <row r="103" spans="1:23" ht="39.75" customHeight="1" x14ac:dyDescent="0.25">
      <c r="A103" s="549"/>
      <c r="B103" s="550"/>
      <c r="C103" s="550"/>
      <c r="D103" s="550"/>
      <c r="E103" s="550"/>
      <c r="F103" s="551"/>
      <c r="G103" s="285" t="s">
        <v>462</v>
      </c>
      <c r="H103" s="293"/>
      <c r="I103" s="293"/>
      <c r="J103" s="286">
        <f>H103+I103</f>
        <v>0</v>
      </c>
      <c r="K103" s="293"/>
      <c r="L103" s="288" t="s">
        <v>462</v>
      </c>
      <c r="M103" s="293"/>
      <c r="N103" s="300"/>
      <c r="O103" s="300"/>
      <c r="P103" s="335"/>
      <c r="Q103" s="335"/>
      <c r="R103" s="335"/>
      <c r="S103" s="335"/>
      <c r="T103" s="335"/>
      <c r="U103" s="335"/>
      <c r="V103" s="335"/>
      <c r="W103" s="335"/>
    </row>
    <row r="104" spans="1:23" ht="39.75" customHeight="1" x14ac:dyDescent="0.25">
      <c r="A104" s="549"/>
      <c r="B104" s="550"/>
      <c r="C104" s="550"/>
      <c r="D104" s="550"/>
      <c r="E104" s="550"/>
      <c r="F104" s="551"/>
      <c r="G104" s="285" t="s">
        <v>462</v>
      </c>
      <c r="H104" s="293"/>
      <c r="I104" s="293"/>
      <c r="J104" s="286">
        <f t="shared" ref="J104:J107" si="34">H104+I104</f>
        <v>0</v>
      </c>
      <c r="K104" s="293"/>
      <c r="L104" s="288" t="s">
        <v>462</v>
      </c>
      <c r="M104" s="293"/>
      <c r="N104" s="300"/>
      <c r="O104" s="300"/>
      <c r="P104" s="335"/>
      <c r="Q104" s="335"/>
      <c r="R104" s="335"/>
      <c r="S104" s="335"/>
      <c r="T104" s="335"/>
      <c r="U104" s="335"/>
      <c r="V104" s="335"/>
      <c r="W104" s="335"/>
    </row>
    <row r="105" spans="1:23" ht="39.75" customHeight="1" x14ac:dyDescent="0.25">
      <c r="A105" s="549"/>
      <c r="B105" s="550"/>
      <c r="C105" s="550"/>
      <c r="D105" s="550"/>
      <c r="E105" s="550"/>
      <c r="F105" s="551"/>
      <c r="G105" s="285" t="s">
        <v>462</v>
      </c>
      <c r="H105" s="293"/>
      <c r="I105" s="293"/>
      <c r="J105" s="286">
        <f t="shared" si="34"/>
        <v>0</v>
      </c>
      <c r="K105" s="293"/>
      <c r="L105" s="288" t="s">
        <v>462</v>
      </c>
      <c r="M105" s="293"/>
      <c r="N105" s="300"/>
      <c r="O105" s="300"/>
      <c r="P105" s="335"/>
      <c r="Q105" s="335"/>
      <c r="R105" s="335"/>
      <c r="S105" s="335"/>
      <c r="T105" s="335"/>
      <c r="U105" s="335"/>
      <c r="V105" s="335"/>
      <c r="W105" s="335"/>
    </row>
    <row r="106" spans="1:23" ht="39.75" customHeight="1" x14ac:dyDescent="0.25">
      <c r="A106" s="549"/>
      <c r="B106" s="550"/>
      <c r="C106" s="550"/>
      <c r="D106" s="550"/>
      <c r="E106" s="550"/>
      <c r="F106" s="551"/>
      <c r="G106" s="285" t="s">
        <v>462</v>
      </c>
      <c r="H106" s="293"/>
      <c r="I106" s="293"/>
      <c r="J106" s="286">
        <f t="shared" si="34"/>
        <v>0</v>
      </c>
      <c r="K106" s="293"/>
      <c r="L106" s="288" t="s">
        <v>462</v>
      </c>
      <c r="M106" s="293"/>
      <c r="N106" s="300"/>
      <c r="O106" s="300"/>
      <c r="P106" s="335"/>
      <c r="Q106" s="335"/>
      <c r="R106" s="335"/>
      <c r="S106" s="335"/>
      <c r="T106" s="335"/>
      <c r="U106" s="335"/>
      <c r="V106" s="335"/>
      <c r="W106" s="335"/>
    </row>
    <row r="107" spans="1:23" ht="39.75" customHeight="1" x14ac:dyDescent="0.25">
      <c r="A107" s="549"/>
      <c r="B107" s="550"/>
      <c r="C107" s="550"/>
      <c r="D107" s="550"/>
      <c r="E107" s="550"/>
      <c r="F107" s="551"/>
      <c r="G107" s="285" t="s">
        <v>462</v>
      </c>
      <c r="H107" s="293"/>
      <c r="I107" s="293"/>
      <c r="J107" s="286">
        <f t="shared" si="34"/>
        <v>0</v>
      </c>
      <c r="K107" s="293"/>
      <c r="L107" s="288" t="s">
        <v>462</v>
      </c>
      <c r="M107" s="293"/>
      <c r="N107" s="300"/>
      <c r="O107" s="300"/>
      <c r="P107" s="335"/>
      <c r="Q107" s="335"/>
      <c r="R107" s="335"/>
      <c r="S107" s="335"/>
      <c r="T107" s="335"/>
      <c r="U107" s="335"/>
      <c r="V107" s="335"/>
      <c r="W107" s="335"/>
    </row>
    <row r="108" spans="1:23" ht="39.75" customHeight="1" x14ac:dyDescent="0.25">
      <c r="A108" s="549"/>
      <c r="B108" s="550"/>
      <c r="C108" s="550"/>
      <c r="D108" s="550"/>
      <c r="E108" s="550"/>
      <c r="F108" s="551"/>
      <c r="G108" s="285" t="s">
        <v>462</v>
      </c>
      <c r="H108" s="293"/>
      <c r="I108" s="293"/>
      <c r="J108" s="286">
        <f t="shared" ref="J108:J110" si="35">H108+I108</f>
        <v>0</v>
      </c>
      <c r="K108" s="293"/>
      <c r="L108" s="288" t="s">
        <v>462</v>
      </c>
      <c r="M108" s="293"/>
      <c r="N108" s="300"/>
      <c r="O108" s="300"/>
      <c r="P108" s="335"/>
      <c r="Q108" s="335"/>
      <c r="R108" s="335"/>
      <c r="S108" s="335"/>
      <c r="T108" s="335"/>
      <c r="U108" s="335"/>
      <c r="V108" s="335"/>
      <c r="W108" s="335"/>
    </row>
    <row r="109" spans="1:23" ht="39.75" customHeight="1" x14ac:dyDescent="0.25">
      <c r="A109" s="549"/>
      <c r="B109" s="550"/>
      <c r="C109" s="550"/>
      <c r="D109" s="550"/>
      <c r="E109" s="550"/>
      <c r="F109" s="551"/>
      <c r="G109" s="285" t="s">
        <v>462</v>
      </c>
      <c r="H109" s="293"/>
      <c r="I109" s="293"/>
      <c r="J109" s="286">
        <f t="shared" si="35"/>
        <v>0</v>
      </c>
      <c r="K109" s="293"/>
      <c r="L109" s="288" t="s">
        <v>462</v>
      </c>
      <c r="M109" s="293"/>
      <c r="N109" s="300"/>
      <c r="O109" s="300"/>
      <c r="P109" s="335"/>
      <c r="Q109" s="335"/>
      <c r="R109" s="335"/>
      <c r="S109" s="335"/>
      <c r="T109" s="335"/>
      <c r="U109" s="335"/>
      <c r="V109" s="335"/>
      <c r="W109" s="335"/>
    </row>
    <row r="110" spans="1:23" ht="39.75" customHeight="1" x14ac:dyDescent="0.25">
      <c r="A110" s="549"/>
      <c r="B110" s="550"/>
      <c r="C110" s="550"/>
      <c r="D110" s="550"/>
      <c r="E110" s="550"/>
      <c r="F110" s="551"/>
      <c r="G110" s="285" t="s">
        <v>462</v>
      </c>
      <c r="H110" s="293"/>
      <c r="I110" s="293"/>
      <c r="J110" s="286">
        <f t="shared" si="35"/>
        <v>0</v>
      </c>
      <c r="K110" s="293"/>
      <c r="L110" s="288" t="s">
        <v>462</v>
      </c>
      <c r="M110" s="293"/>
      <c r="N110" s="300"/>
      <c r="O110" s="300"/>
      <c r="P110" s="335"/>
      <c r="Q110" s="335"/>
      <c r="R110" s="335"/>
      <c r="S110" s="335"/>
      <c r="T110" s="335"/>
      <c r="U110" s="335"/>
      <c r="V110" s="335"/>
      <c r="W110" s="335"/>
    </row>
    <row r="111" spans="1:23" ht="39.75" customHeight="1" x14ac:dyDescent="0.25">
      <c r="A111" s="549"/>
      <c r="B111" s="550"/>
      <c r="C111" s="550"/>
      <c r="D111" s="550"/>
      <c r="E111" s="550"/>
      <c r="F111" s="551"/>
      <c r="G111" s="285" t="s">
        <v>462</v>
      </c>
      <c r="H111" s="293"/>
      <c r="I111" s="293"/>
      <c r="J111" s="286">
        <f t="shared" ref="J111:J114" si="36">H111+I111</f>
        <v>0</v>
      </c>
      <c r="K111" s="293"/>
      <c r="L111" s="288" t="s">
        <v>462</v>
      </c>
      <c r="M111" s="293"/>
      <c r="N111" s="300"/>
      <c r="O111" s="300"/>
      <c r="P111" s="335"/>
      <c r="Q111" s="335"/>
      <c r="R111" s="335"/>
      <c r="S111" s="335"/>
      <c r="T111" s="335"/>
      <c r="U111" s="335"/>
      <c r="V111" s="335"/>
      <c r="W111" s="335"/>
    </row>
    <row r="112" spans="1:23" ht="39.75" customHeight="1" x14ac:dyDescent="0.25">
      <c r="A112" s="549"/>
      <c r="B112" s="550"/>
      <c r="C112" s="550"/>
      <c r="D112" s="550"/>
      <c r="E112" s="550"/>
      <c r="F112" s="551"/>
      <c r="G112" s="285" t="s">
        <v>462</v>
      </c>
      <c r="H112" s="293"/>
      <c r="I112" s="293"/>
      <c r="J112" s="286">
        <f t="shared" si="36"/>
        <v>0</v>
      </c>
      <c r="K112" s="293"/>
      <c r="L112" s="288" t="s">
        <v>462</v>
      </c>
      <c r="M112" s="293"/>
      <c r="N112" s="300"/>
      <c r="O112" s="300"/>
      <c r="P112" s="335"/>
      <c r="Q112" s="335"/>
      <c r="R112" s="335"/>
      <c r="S112" s="335"/>
      <c r="T112" s="335"/>
      <c r="U112" s="335"/>
      <c r="V112" s="335"/>
      <c r="W112" s="335"/>
    </row>
    <row r="113" spans="1:23" ht="39.75" customHeight="1" x14ac:dyDescent="0.25">
      <c r="A113" s="549"/>
      <c r="B113" s="550"/>
      <c r="C113" s="550"/>
      <c r="D113" s="550"/>
      <c r="E113" s="550"/>
      <c r="F113" s="551"/>
      <c r="G113" s="285" t="s">
        <v>462</v>
      </c>
      <c r="H113" s="293"/>
      <c r="I113" s="293"/>
      <c r="J113" s="286">
        <f t="shared" si="36"/>
        <v>0</v>
      </c>
      <c r="K113" s="293"/>
      <c r="L113" s="288" t="s">
        <v>462</v>
      </c>
      <c r="M113" s="293"/>
      <c r="N113" s="300"/>
      <c r="O113" s="300"/>
      <c r="P113" s="335"/>
      <c r="Q113" s="335"/>
      <c r="R113" s="335"/>
      <c r="S113" s="335"/>
      <c r="T113" s="335"/>
      <c r="U113" s="335"/>
      <c r="V113" s="335"/>
      <c r="W113" s="335"/>
    </row>
    <row r="114" spans="1:23" ht="39.75" customHeight="1" x14ac:dyDescent="0.25">
      <c r="A114" s="549"/>
      <c r="B114" s="550"/>
      <c r="C114" s="550"/>
      <c r="D114" s="550"/>
      <c r="E114" s="550"/>
      <c r="F114" s="551"/>
      <c r="G114" s="285" t="s">
        <v>462</v>
      </c>
      <c r="H114" s="293"/>
      <c r="I114" s="293"/>
      <c r="J114" s="286">
        <f t="shared" si="36"/>
        <v>0</v>
      </c>
      <c r="K114" s="293"/>
      <c r="L114" s="288" t="s">
        <v>462</v>
      </c>
      <c r="M114" s="293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</row>
    <row r="115" spans="1:23" x14ac:dyDescent="0.25">
      <c r="A115" s="552" t="s">
        <v>184</v>
      </c>
      <c r="B115" s="553"/>
      <c r="C115" s="553"/>
      <c r="D115" s="553"/>
      <c r="E115" s="553"/>
      <c r="F115" s="553"/>
      <c r="G115" s="554"/>
      <c r="H115" s="317">
        <f t="shared" ref="H115:J115" si="37">SUM(H103:H114)</f>
        <v>0</v>
      </c>
      <c r="I115" s="317">
        <f t="shared" si="37"/>
        <v>0</v>
      </c>
      <c r="J115" s="317">
        <f t="shared" si="37"/>
        <v>0</v>
      </c>
      <c r="K115" s="317">
        <f>SUM(K103:K114)</f>
        <v>0</v>
      </c>
      <c r="L115" s="344"/>
      <c r="M115" s="317">
        <f>SUM(M103:M114)</f>
        <v>0</v>
      </c>
      <c r="N115" s="300"/>
      <c r="O115" s="300"/>
      <c r="P115" s="335"/>
      <c r="Q115" s="335"/>
      <c r="R115" s="335"/>
      <c r="S115" s="335"/>
      <c r="T115" s="335"/>
      <c r="U115" s="335"/>
      <c r="V115" s="335"/>
      <c r="W115" s="335"/>
    </row>
    <row r="116" spans="1:23" x14ac:dyDescent="0.25">
      <c r="A116" s="331"/>
      <c r="B116" s="331"/>
      <c r="C116" s="331"/>
      <c r="D116" s="331"/>
      <c r="E116" s="331"/>
      <c r="F116" s="331"/>
      <c r="G116" s="331"/>
      <c r="H116" s="331"/>
      <c r="I116" s="332"/>
      <c r="J116" s="332"/>
      <c r="K116" s="333"/>
      <c r="L116" s="299"/>
      <c r="M116" s="334"/>
      <c r="N116" s="300"/>
      <c r="O116" s="300"/>
      <c r="P116" s="313"/>
      <c r="Q116" s="313"/>
      <c r="R116" s="313"/>
      <c r="S116" s="313"/>
      <c r="T116" s="313"/>
      <c r="U116" s="313"/>
      <c r="V116" s="313"/>
      <c r="W116" s="313"/>
    </row>
    <row r="117" spans="1:23" ht="15.75" customHeight="1" x14ac:dyDescent="0.25">
      <c r="A117" s="558" t="s">
        <v>911</v>
      </c>
      <c r="B117" s="559"/>
      <c r="C117" s="55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300"/>
      <c r="O117" s="300"/>
      <c r="P117" s="313"/>
      <c r="Q117" s="313"/>
      <c r="R117" s="313"/>
      <c r="S117" s="313"/>
      <c r="T117" s="313"/>
      <c r="U117" s="313"/>
      <c r="V117" s="313"/>
      <c r="W117" s="313"/>
    </row>
    <row r="118" spans="1:23" ht="39.6" x14ac:dyDescent="0.25">
      <c r="A118" s="552" t="s">
        <v>791</v>
      </c>
      <c r="B118" s="553"/>
      <c r="C118" s="553"/>
      <c r="D118" s="553"/>
      <c r="E118" s="553"/>
      <c r="F118" s="554"/>
      <c r="G118" s="307" t="s">
        <v>782</v>
      </c>
      <c r="H118" s="308" t="s">
        <v>794</v>
      </c>
      <c r="I118" s="309" t="s">
        <v>795</v>
      </c>
      <c r="J118" s="306" t="s">
        <v>796</v>
      </c>
      <c r="K118" s="308" t="s">
        <v>797</v>
      </c>
      <c r="L118" s="310" t="s">
        <v>798</v>
      </c>
      <c r="M118" s="311" t="s">
        <v>878</v>
      </c>
      <c r="N118" s="300"/>
      <c r="O118" s="300"/>
      <c r="P118" s="335"/>
      <c r="Q118" s="335"/>
      <c r="R118" s="335"/>
      <c r="S118" s="335"/>
      <c r="T118" s="335"/>
      <c r="U118" s="335"/>
      <c r="V118" s="335"/>
      <c r="W118" s="335"/>
    </row>
    <row r="119" spans="1:23" ht="39.75" customHeight="1" x14ac:dyDescent="0.25">
      <c r="A119" s="560"/>
      <c r="B119" s="561"/>
      <c r="C119" s="561"/>
      <c r="D119" s="561"/>
      <c r="E119" s="561"/>
      <c r="F119" s="562"/>
      <c r="G119" s="285" t="s">
        <v>462</v>
      </c>
      <c r="H119" s="293"/>
      <c r="I119" s="293"/>
      <c r="J119" s="286">
        <f>H119+I119</f>
        <v>0</v>
      </c>
      <c r="K119" s="293"/>
      <c r="L119" s="288" t="s">
        <v>462</v>
      </c>
      <c r="M119" s="293"/>
      <c r="N119" s="300"/>
      <c r="O119" s="300"/>
      <c r="P119" s="335"/>
      <c r="Q119" s="335"/>
      <c r="R119" s="335"/>
      <c r="S119" s="335"/>
      <c r="T119" s="335"/>
      <c r="U119" s="335"/>
      <c r="V119" s="335"/>
      <c r="W119" s="335"/>
    </row>
    <row r="120" spans="1:23" ht="39.75" customHeight="1" x14ac:dyDescent="0.25">
      <c r="A120" s="560"/>
      <c r="B120" s="561"/>
      <c r="C120" s="561"/>
      <c r="D120" s="561"/>
      <c r="E120" s="561"/>
      <c r="F120" s="562"/>
      <c r="G120" s="285" t="s">
        <v>462</v>
      </c>
      <c r="H120" s="293"/>
      <c r="I120" s="293"/>
      <c r="J120" s="286">
        <f t="shared" ref="J120:J123" si="38">H120+I120</f>
        <v>0</v>
      </c>
      <c r="K120" s="293"/>
      <c r="L120" s="288" t="s">
        <v>462</v>
      </c>
      <c r="M120" s="293"/>
      <c r="N120" s="300"/>
      <c r="O120" s="300"/>
      <c r="P120" s="335"/>
      <c r="Q120" s="335"/>
      <c r="R120" s="335"/>
      <c r="S120" s="335"/>
      <c r="T120" s="335"/>
      <c r="U120" s="335"/>
      <c r="V120" s="335"/>
      <c r="W120" s="335"/>
    </row>
    <row r="121" spans="1:23" ht="39.75" customHeight="1" x14ac:dyDescent="0.25">
      <c r="A121" s="560"/>
      <c r="B121" s="561"/>
      <c r="C121" s="561"/>
      <c r="D121" s="561"/>
      <c r="E121" s="561"/>
      <c r="F121" s="562"/>
      <c r="G121" s="285" t="s">
        <v>462</v>
      </c>
      <c r="H121" s="293"/>
      <c r="I121" s="293"/>
      <c r="J121" s="286">
        <f t="shared" si="38"/>
        <v>0</v>
      </c>
      <c r="K121" s="293"/>
      <c r="L121" s="288" t="s">
        <v>462</v>
      </c>
      <c r="M121" s="293"/>
      <c r="N121" s="300"/>
      <c r="O121" s="300"/>
      <c r="P121" s="335"/>
      <c r="Q121" s="335"/>
      <c r="R121" s="335"/>
      <c r="S121" s="335"/>
      <c r="T121" s="335"/>
      <c r="U121" s="335"/>
      <c r="V121" s="335"/>
      <c r="W121" s="335"/>
    </row>
    <row r="122" spans="1:23" ht="39.75" customHeight="1" x14ac:dyDescent="0.25">
      <c r="A122" s="560"/>
      <c r="B122" s="561"/>
      <c r="C122" s="561"/>
      <c r="D122" s="561"/>
      <c r="E122" s="561"/>
      <c r="F122" s="562"/>
      <c r="G122" s="285" t="s">
        <v>462</v>
      </c>
      <c r="H122" s="293"/>
      <c r="I122" s="293"/>
      <c r="J122" s="286">
        <f t="shared" ref="J122" si="39">H122+I122</f>
        <v>0</v>
      </c>
      <c r="K122" s="293"/>
      <c r="L122" s="288" t="s">
        <v>462</v>
      </c>
      <c r="M122" s="293"/>
      <c r="N122" s="300"/>
      <c r="O122" s="300"/>
      <c r="P122" s="335"/>
      <c r="Q122" s="335"/>
      <c r="R122" s="335"/>
      <c r="S122" s="335"/>
      <c r="T122" s="335"/>
      <c r="U122" s="335"/>
      <c r="V122" s="335"/>
      <c r="W122" s="335"/>
    </row>
    <row r="123" spans="1:23" ht="39.75" customHeight="1" x14ac:dyDescent="0.25">
      <c r="A123" s="560"/>
      <c r="B123" s="561"/>
      <c r="C123" s="561"/>
      <c r="D123" s="561"/>
      <c r="E123" s="561"/>
      <c r="F123" s="562"/>
      <c r="G123" s="285" t="s">
        <v>462</v>
      </c>
      <c r="H123" s="293"/>
      <c r="I123" s="293"/>
      <c r="J123" s="286">
        <f t="shared" si="38"/>
        <v>0</v>
      </c>
      <c r="K123" s="293"/>
      <c r="L123" s="288" t="s">
        <v>462</v>
      </c>
      <c r="M123" s="293"/>
      <c r="N123" s="300"/>
      <c r="O123" s="300"/>
      <c r="P123" s="335"/>
      <c r="Q123" s="335"/>
      <c r="R123" s="335"/>
      <c r="S123" s="335"/>
      <c r="T123" s="335"/>
      <c r="U123" s="335"/>
      <c r="V123" s="335"/>
      <c r="W123" s="335"/>
    </row>
    <row r="124" spans="1:23" ht="39.75" customHeight="1" x14ac:dyDescent="0.25">
      <c r="A124" s="560"/>
      <c r="B124" s="561"/>
      <c r="C124" s="561"/>
      <c r="D124" s="561"/>
      <c r="E124" s="561"/>
      <c r="F124" s="562"/>
      <c r="G124" s="285" t="s">
        <v>462</v>
      </c>
      <c r="H124" s="293"/>
      <c r="I124" s="293"/>
      <c r="J124" s="286">
        <f t="shared" ref="J124:J126" si="40">H124+I124</f>
        <v>0</v>
      </c>
      <c r="K124" s="293"/>
      <c r="L124" s="288" t="s">
        <v>462</v>
      </c>
      <c r="M124" s="293"/>
      <c r="N124" s="300"/>
      <c r="O124" s="300"/>
      <c r="P124" s="335"/>
      <c r="Q124" s="335"/>
      <c r="R124" s="335"/>
      <c r="S124" s="335"/>
      <c r="T124" s="335"/>
      <c r="U124" s="335"/>
      <c r="V124" s="335"/>
      <c r="W124" s="335"/>
    </row>
    <row r="125" spans="1:23" ht="39.75" customHeight="1" x14ac:dyDescent="0.25">
      <c r="A125" s="560"/>
      <c r="B125" s="561"/>
      <c r="C125" s="561"/>
      <c r="D125" s="561"/>
      <c r="E125" s="561"/>
      <c r="F125" s="562"/>
      <c r="G125" s="285" t="s">
        <v>462</v>
      </c>
      <c r="H125" s="293"/>
      <c r="I125" s="293"/>
      <c r="J125" s="286">
        <f t="shared" si="40"/>
        <v>0</v>
      </c>
      <c r="K125" s="293"/>
      <c r="L125" s="288" t="s">
        <v>462</v>
      </c>
      <c r="M125" s="293"/>
      <c r="N125" s="300"/>
      <c r="O125" s="300"/>
      <c r="P125" s="335"/>
      <c r="Q125" s="335"/>
      <c r="R125" s="335"/>
      <c r="S125" s="335"/>
      <c r="T125" s="335"/>
      <c r="U125" s="335"/>
      <c r="V125" s="335"/>
      <c r="W125" s="335"/>
    </row>
    <row r="126" spans="1:23" ht="39.75" customHeight="1" x14ac:dyDescent="0.25">
      <c r="A126" s="560"/>
      <c r="B126" s="561"/>
      <c r="C126" s="561"/>
      <c r="D126" s="561"/>
      <c r="E126" s="561"/>
      <c r="F126" s="562"/>
      <c r="G126" s="285" t="s">
        <v>462</v>
      </c>
      <c r="H126" s="293"/>
      <c r="I126" s="293"/>
      <c r="J126" s="286">
        <f t="shared" si="40"/>
        <v>0</v>
      </c>
      <c r="K126" s="293"/>
      <c r="L126" s="288" t="s">
        <v>462</v>
      </c>
      <c r="M126" s="293"/>
      <c r="N126" s="300"/>
      <c r="O126" s="300"/>
      <c r="P126" s="335"/>
      <c r="Q126" s="335"/>
      <c r="R126" s="335"/>
      <c r="S126" s="335"/>
      <c r="T126" s="335"/>
      <c r="U126" s="335"/>
      <c r="V126" s="335"/>
      <c r="W126" s="335"/>
    </row>
    <row r="127" spans="1:23" ht="39.75" customHeight="1" x14ac:dyDescent="0.25">
      <c r="A127" s="560"/>
      <c r="B127" s="561"/>
      <c r="C127" s="561"/>
      <c r="D127" s="561"/>
      <c r="E127" s="561"/>
      <c r="F127" s="562"/>
      <c r="G127" s="285" t="s">
        <v>462</v>
      </c>
      <c r="H127" s="293"/>
      <c r="I127" s="293"/>
      <c r="J127" s="286">
        <f t="shared" ref="J127:J130" si="41">H127+I127</f>
        <v>0</v>
      </c>
      <c r="K127" s="293"/>
      <c r="L127" s="288" t="s">
        <v>462</v>
      </c>
      <c r="M127" s="293"/>
      <c r="N127" s="300"/>
      <c r="O127" s="300"/>
      <c r="P127" s="335"/>
      <c r="Q127" s="335"/>
      <c r="R127" s="335"/>
      <c r="S127" s="335"/>
      <c r="T127" s="335"/>
      <c r="U127" s="335"/>
      <c r="V127" s="335"/>
      <c r="W127" s="335"/>
    </row>
    <row r="128" spans="1:23" ht="39.75" customHeight="1" x14ac:dyDescent="0.25">
      <c r="A128" s="560"/>
      <c r="B128" s="561"/>
      <c r="C128" s="561"/>
      <c r="D128" s="561"/>
      <c r="E128" s="561"/>
      <c r="F128" s="562"/>
      <c r="G128" s="285" t="s">
        <v>462</v>
      </c>
      <c r="H128" s="293"/>
      <c r="I128" s="293"/>
      <c r="J128" s="286">
        <f t="shared" si="41"/>
        <v>0</v>
      </c>
      <c r="K128" s="293"/>
      <c r="L128" s="288" t="s">
        <v>462</v>
      </c>
      <c r="M128" s="293"/>
      <c r="N128" s="300"/>
      <c r="O128" s="300"/>
      <c r="P128" s="335"/>
      <c r="Q128" s="335"/>
      <c r="R128" s="335"/>
      <c r="S128" s="335"/>
      <c r="T128" s="335"/>
      <c r="U128" s="335"/>
      <c r="V128" s="335"/>
      <c r="W128" s="335"/>
    </row>
    <row r="129" spans="1:23" ht="39.75" customHeight="1" x14ac:dyDescent="0.25">
      <c r="A129" s="560"/>
      <c r="B129" s="561"/>
      <c r="C129" s="561"/>
      <c r="D129" s="561"/>
      <c r="E129" s="561"/>
      <c r="F129" s="562"/>
      <c r="G129" s="285" t="s">
        <v>462</v>
      </c>
      <c r="H129" s="293"/>
      <c r="I129" s="293"/>
      <c r="J129" s="286">
        <f t="shared" si="41"/>
        <v>0</v>
      </c>
      <c r="K129" s="293"/>
      <c r="L129" s="288" t="s">
        <v>462</v>
      </c>
      <c r="M129" s="293"/>
      <c r="N129" s="300"/>
      <c r="O129" s="300"/>
      <c r="P129" s="335"/>
      <c r="Q129" s="335"/>
      <c r="R129" s="335"/>
      <c r="S129" s="335"/>
      <c r="T129" s="335"/>
      <c r="U129" s="335"/>
      <c r="V129" s="335"/>
      <c r="W129" s="335"/>
    </row>
    <row r="130" spans="1:23" ht="39.75" customHeight="1" x14ac:dyDescent="0.25">
      <c r="A130" s="560"/>
      <c r="B130" s="561"/>
      <c r="C130" s="561"/>
      <c r="D130" s="561"/>
      <c r="E130" s="561"/>
      <c r="F130" s="562"/>
      <c r="G130" s="285" t="s">
        <v>462</v>
      </c>
      <c r="H130" s="293"/>
      <c r="I130" s="293"/>
      <c r="J130" s="286">
        <f t="shared" si="41"/>
        <v>0</v>
      </c>
      <c r="K130" s="293"/>
      <c r="L130" s="288" t="s">
        <v>462</v>
      </c>
      <c r="M130" s="293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</row>
    <row r="131" spans="1:23" x14ac:dyDescent="0.25">
      <c r="A131" s="552" t="s">
        <v>184</v>
      </c>
      <c r="B131" s="553"/>
      <c r="C131" s="553"/>
      <c r="D131" s="553"/>
      <c r="E131" s="553"/>
      <c r="F131" s="553"/>
      <c r="G131" s="554"/>
      <c r="H131" s="317">
        <f>SUM(H119:H130)</f>
        <v>0</v>
      </c>
      <c r="I131" s="317">
        <f>SUM(I119:I130)</f>
        <v>0</v>
      </c>
      <c r="J131" s="317">
        <f>SUM(J119:J130)</f>
        <v>0</v>
      </c>
      <c r="K131" s="317">
        <f>SUM(K119:K130)</f>
        <v>0</v>
      </c>
      <c r="L131" s="327"/>
      <c r="M131" s="317">
        <f>SUM(M119:M130)</f>
        <v>0</v>
      </c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</row>
    <row r="132" spans="1:23" x14ac:dyDescent="0.25">
      <c r="A132" s="300"/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</row>
    <row r="133" spans="1:23" ht="18" customHeight="1" x14ac:dyDescent="0.25">
      <c r="A133" s="558" t="s">
        <v>912</v>
      </c>
      <c r="B133" s="559"/>
      <c r="C133" s="559"/>
      <c r="D133" s="559"/>
      <c r="E133" s="559"/>
      <c r="F133" s="559"/>
      <c r="G133" s="559"/>
      <c r="H133" s="345">
        <f>(H19+H35)*0.15</f>
        <v>0</v>
      </c>
      <c r="I133" s="345">
        <f t="shared" ref="I133:M133" si="42">(I19+I35)*0.15</f>
        <v>0</v>
      </c>
      <c r="J133" s="345">
        <f t="shared" si="42"/>
        <v>0</v>
      </c>
      <c r="K133" s="345">
        <f t="shared" si="42"/>
        <v>0</v>
      </c>
      <c r="L133" s="327"/>
      <c r="M133" s="345">
        <f t="shared" si="42"/>
        <v>0</v>
      </c>
      <c r="N133" s="300"/>
      <c r="O133" s="300"/>
      <c r="P133" s="335"/>
      <c r="Q133" s="335"/>
      <c r="R133" s="335"/>
      <c r="S133" s="335"/>
      <c r="T133" s="335"/>
      <c r="U133" s="335"/>
      <c r="V133" s="335"/>
      <c r="W133" s="335"/>
    </row>
    <row r="134" spans="1:23" ht="12.75" customHeight="1" x14ac:dyDescent="0.25">
      <c r="A134" s="346"/>
      <c r="B134" s="346"/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  <c r="N134" s="300"/>
      <c r="O134" s="300"/>
      <c r="P134" s="335"/>
      <c r="Q134" s="335"/>
      <c r="R134" s="335"/>
      <c r="S134" s="335"/>
      <c r="T134" s="335"/>
      <c r="U134" s="335"/>
      <c r="V134" s="335"/>
      <c r="W134" s="335"/>
    </row>
    <row r="135" spans="1:23" x14ac:dyDescent="0.25">
      <c r="A135" s="552" t="s">
        <v>800</v>
      </c>
      <c r="B135" s="553"/>
      <c r="C135" s="553"/>
      <c r="D135" s="553"/>
      <c r="E135" s="553"/>
      <c r="F135" s="553"/>
      <c r="G135" s="554"/>
      <c r="H135" s="345">
        <f>H19+H35+H51+H67+H83+H99+H115+H131+H133</f>
        <v>0</v>
      </c>
      <c r="I135" s="345">
        <f t="shared" ref="I135:M135" si="43">I19+I35+I51+I67+I83+I99+I115+I131+I133</f>
        <v>0</v>
      </c>
      <c r="J135" s="345">
        <f t="shared" si="43"/>
        <v>0</v>
      </c>
      <c r="K135" s="345">
        <f t="shared" si="43"/>
        <v>120</v>
      </c>
      <c r="L135" s="327"/>
      <c r="M135" s="345">
        <f t="shared" si="43"/>
        <v>0</v>
      </c>
      <c r="N135" s="335"/>
      <c r="O135" s="300"/>
      <c r="P135" s="335"/>
      <c r="Q135" s="335"/>
      <c r="R135" s="335"/>
      <c r="S135" s="335"/>
      <c r="T135" s="335"/>
      <c r="U135" s="335"/>
      <c r="V135" s="335"/>
      <c r="W135" s="335"/>
    </row>
    <row r="136" spans="1:23" ht="13.8" thickBot="1" x14ac:dyDescent="0.3">
      <c r="B136" s="331"/>
      <c r="C136" s="331"/>
      <c r="D136" s="331"/>
      <c r="E136" s="331"/>
      <c r="F136" s="331"/>
      <c r="G136" s="331"/>
      <c r="H136" s="331"/>
      <c r="I136" s="332"/>
      <c r="J136" s="332"/>
      <c r="K136" s="331"/>
      <c r="L136" s="331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</row>
    <row r="137" spans="1:23" x14ac:dyDescent="0.25">
      <c r="A137" s="347" t="s">
        <v>905</v>
      </c>
      <c r="B137" s="348"/>
      <c r="C137" s="348"/>
      <c r="D137" s="348"/>
      <c r="E137" s="348"/>
      <c r="F137" s="348"/>
      <c r="G137" s="348"/>
      <c r="H137" s="348"/>
      <c r="I137" s="443"/>
      <c r="J137" s="443"/>
      <c r="K137" s="444"/>
      <c r="L137" s="348"/>
      <c r="M137" s="44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</row>
    <row r="138" spans="1:23" x14ac:dyDescent="0.25">
      <c r="A138" s="446" t="s">
        <v>920</v>
      </c>
      <c r="B138" s="331"/>
      <c r="C138" s="331"/>
      <c r="D138" s="331"/>
      <c r="E138" s="331"/>
      <c r="F138" s="331"/>
      <c r="G138" s="331"/>
      <c r="H138" s="331"/>
      <c r="I138" s="332"/>
      <c r="J138" s="332"/>
      <c r="K138" s="331"/>
      <c r="L138" s="331"/>
      <c r="M138" s="447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</row>
    <row r="139" spans="1:23" ht="25.5" customHeight="1" thickBot="1" x14ac:dyDescent="0.3">
      <c r="A139" s="527" t="s">
        <v>1108</v>
      </c>
      <c r="B139" s="528"/>
      <c r="C139" s="528"/>
      <c r="D139" s="528"/>
      <c r="E139" s="528"/>
      <c r="F139" s="528"/>
      <c r="G139" s="528"/>
      <c r="H139" s="528"/>
      <c r="I139" s="528"/>
      <c r="J139" s="528"/>
      <c r="K139" s="528"/>
      <c r="L139" s="528"/>
      <c r="M139" s="529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</row>
    <row r="140" spans="1:23" ht="15" customHeight="1" x14ac:dyDescent="0.25">
      <c r="A140" s="441"/>
      <c r="B140" s="441"/>
      <c r="C140" s="441"/>
      <c r="D140" s="441"/>
      <c r="E140" s="441"/>
      <c r="F140" s="441"/>
      <c r="G140" s="441"/>
      <c r="H140" s="441"/>
      <c r="I140" s="441"/>
      <c r="J140" s="441"/>
      <c r="K140" s="441"/>
      <c r="L140" s="441"/>
      <c r="M140" s="441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</row>
    <row r="141" spans="1:23" ht="15" customHeight="1" x14ac:dyDescent="0.25">
      <c r="A141" s="441"/>
      <c r="B141" s="441"/>
      <c r="C141" s="441"/>
      <c r="D141" s="441"/>
      <c r="E141" s="441"/>
      <c r="F141" s="441"/>
      <c r="G141" s="441"/>
      <c r="H141" s="441"/>
      <c r="I141" s="441"/>
      <c r="J141" s="441"/>
      <c r="K141" s="441"/>
      <c r="L141" s="441"/>
      <c r="M141" s="441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</row>
    <row r="142" spans="1:23" ht="25.5" customHeight="1" x14ac:dyDescent="0.25">
      <c r="A142" s="442" t="s">
        <v>1107</v>
      </c>
      <c r="B142" s="441"/>
      <c r="C142" s="441"/>
      <c r="D142" s="441"/>
      <c r="E142" s="441"/>
      <c r="F142" s="441"/>
      <c r="G142" s="441"/>
      <c r="H142" s="441"/>
      <c r="I142" s="441"/>
      <c r="J142" s="441"/>
      <c r="K142" s="441"/>
      <c r="L142" s="441"/>
      <c r="M142" s="441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</row>
    <row r="143" spans="1:23" ht="13.8" thickBot="1" x14ac:dyDescent="0.3">
      <c r="N143" s="335"/>
    </row>
    <row r="144" spans="1:23" ht="29.25" customHeight="1" x14ac:dyDescent="0.25">
      <c r="A144" s="531" t="s">
        <v>1079</v>
      </c>
      <c r="B144" s="532"/>
      <c r="C144" s="533"/>
      <c r="N144" s="335"/>
    </row>
    <row r="145" spans="1:11" x14ac:dyDescent="0.25">
      <c r="A145" s="530" t="s">
        <v>1057</v>
      </c>
      <c r="B145" s="530"/>
      <c r="C145" s="424" t="s">
        <v>1077</v>
      </c>
    </row>
    <row r="146" spans="1:11" ht="15.75" customHeight="1" x14ac:dyDescent="0.25">
      <c r="A146" s="541" t="s">
        <v>1059</v>
      </c>
      <c r="B146" s="542"/>
      <c r="C146" s="425">
        <v>73</v>
      </c>
    </row>
    <row r="147" spans="1:11" ht="15.75" customHeight="1" x14ac:dyDescent="0.25">
      <c r="A147" s="541" t="s">
        <v>1060</v>
      </c>
      <c r="B147" s="542"/>
      <c r="C147" s="425">
        <v>48</v>
      </c>
    </row>
    <row r="148" spans="1:11" ht="16.5" customHeight="1" thickBot="1" x14ac:dyDescent="0.3">
      <c r="A148" s="543" t="s">
        <v>1061</v>
      </c>
      <c r="B148" s="544"/>
      <c r="C148" s="426">
        <v>31</v>
      </c>
    </row>
    <row r="149" spans="1:11" ht="26.25" customHeight="1" thickBot="1" x14ac:dyDescent="0.3">
      <c r="A149" s="534" t="s">
        <v>1076</v>
      </c>
      <c r="B149" s="535"/>
      <c r="C149" s="536"/>
    </row>
    <row r="150" spans="1:11" ht="27.6" x14ac:dyDescent="0.25">
      <c r="A150" s="530" t="s">
        <v>1057</v>
      </c>
      <c r="B150" s="530"/>
      <c r="C150" s="435" t="s">
        <v>1058</v>
      </c>
    </row>
    <row r="151" spans="1:11" ht="36.75" customHeight="1" x14ac:dyDescent="0.25">
      <c r="A151" s="541" t="s">
        <v>1062</v>
      </c>
      <c r="B151" s="542"/>
      <c r="C151" s="425">
        <v>55</v>
      </c>
    </row>
    <row r="152" spans="1:11" ht="23.25" customHeight="1" x14ac:dyDescent="0.25">
      <c r="A152" s="541" t="s">
        <v>1063</v>
      </c>
      <c r="B152" s="542"/>
      <c r="C152" s="425">
        <v>33</v>
      </c>
    </row>
    <row r="153" spans="1:11" ht="21.75" customHeight="1" thickBot="1" x14ac:dyDescent="0.3">
      <c r="A153" s="545" t="s">
        <v>1064</v>
      </c>
      <c r="B153" s="546"/>
      <c r="C153" s="426">
        <v>29</v>
      </c>
    </row>
    <row r="154" spans="1:11" ht="75" customHeight="1" thickBot="1" x14ac:dyDescent="0.3">
      <c r="A154" s="537" t="s">
        <v>1078</v>
      </c>
      <c r="B154" s="538"/>
      <c r="C154" s="538"/>
      <c r="D154" s="538"/>
      <c r="E154" s="538"/>
      <c r="F154" s="538"/>
      <c r="G154" s="538"/>
      <c r="H154" s="538"/>
      <c r="I154" s="538"/>
      <c r="J154" s="538"/>
      <c r="K154" s="539"/>
    </row>
    <row r="155" spans="1:11" ht="35.25" customHeight="1" thickBot="1" x14ac:dyDescent="0.3">
      <c r="A155" s="537" t="s">
        <v>1065</v>
      </c>
      <c r="B155" s="538"/>
      <c r="C155" s="538"/>
      <c r="D155" s="538"/>
      <c r="E155" s="538"/>
      <c r="F155" s="538"/>
      <c r="G155" s="538"/>
      <c r="H155" s="538"/>
      <c r="I155" s="538"/>
      <c r="J155" s="538"/>
      <c r="K155" s="539"/>
    </row>
    <row r="156" spans="1:11" ht="59.25" customHeight="1" thickBot="1" x14ac:dyDescent="0.3">
      <c r="A156" s="540" t="s">
        <v>1080</v>
      </c>
      <c r="B156" s="540"/>
      <c r="C156" s="540"/>
      <c r="D156" s="540"/>
      <c r="E156" s="540"/>
      <c r="F156" s="540"/>
      <c r="G156" s="540"/>
      <c r="H156" s="540"/>
      <c r="I156" s="540"/>
      <c r="J156" s="540"/>
      <c r="K156" s="540"/>
    </row>
    <row r="157" spans="1:11" ht="42" thickBot="1" x14ac:dyDescent="0.35">
      <c r="A157" s="448" t="s">
        <v>1066</v>
      </c>
      <c r="B157" s="449" t="s">
        <v>1067</v>
      </c>
      <c r="C157"/>
      <c r="E157" s="294"/>
    </row>
    <row r="158" spans="1:11" ht="28.2" thickBot="1" x14ac:dyDescent="0.35">
      <c r="A158" s="422" t="s">
        <v>1068</v>
      </c>
      <c r="B158" s="423" t="s">
        <v>1069</v>
      </c>
      <c r="C158"/>
    </row>
    <row r="159" spans="1:11" ht="16.2" thickBot="1" x14ac:dyDescent="0.35">
      <c r="A159" s="422" t="s">
        <v>1070</v>
      </c>
      <c r="B159" s="423" t="s">
        <v>1071</v>
      </c>
      <c r="C159"/>
    </row>
    <row r="160" spans="1:11" ht="16.2" thickBot="1" x14ac:dyDescent="0.35">
      <c r="A160" s="422" t="s">
        <v>1072</v>
      </c>
      <c r="B160" s="423" t="s">
        <v>1073</v>
      </c>
      <c r="C160"/>
    </row>
    <row r="161" spans="1:3" ht="28.2" thickBot="1" x14ac:dyDescent="0.35">
      <c r="A161" s="422" t="s">
        <v>1074</v>
      </c>
      <c r="B161" s="423" t="s">
        <v>1075</v>
      </c>
      <c r="C161"/>
    </row>
  </sheetData>
  <sheetProtection insertRows="0"/>
  <mergeCells count="138">
    <mergeCell ref="A1:J1"/>
    <mergeCell ref="A129:F129"/>
    <mergeCell ref="A130:F130"/>
    <mergeCell ref="A6:C6"/>
    <mergeCell ref="A113:F113"/>
    <mergeCell ref="A114:F114"/>
    <mergeCell ref="A118:F118"/>
    <mergeCell ref="A119:F119"/>
    <mergeCell ref="A120:F120"/>
    <mergeCell ref="A121:F121"/>
    <mergeCell ref="A122:F122"/>
    <mergeCell ref="A123:F123"/>
    <mergeCell ref="A124:F124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8:D18"/>
    <mergeCell ref="A19:D19"/>
    <mergeCell ref="A21:M21"/>
    <mergeCell ref="A4:M4"/>
    <mergeCell ref="A5:D5"/>
    <mergeCell ref="A14:D14"/>
    <mergeCell ref="A15:D15"/>
    <mergeCell ref="A16:D16"/>
    <mergeCell ref="A12:D12"/>
    <mergeCell ref="A13:D13"/>
    <mergeCell ref="A11:D11"/>
    <mergeCell ref="A17:C17"/>
    <mergeCell ref="A7:C7"/>
    <mergeCell ref="A8:C8"/>
    <mergeCell ref="A9:C9"/>
    <mergeCell ref="A10:C10"/>
    <mergeCell ref="A22:D22"/>
    <mergeCell ref="A31:D31"/>
    <mergeCell ref="A29:D29"/>
    <mergeCell ref="A30:D30"/>
    <mergeCell ref="A28:D28"/>
    <mergeCell ref="A23:C23"/>
    <mergeCell ref="A24:C24"/>
    <mergeCell ref="A25:C25"/>
    <mergeCell ref="A26:C26"/>
    <mergeCell ref="A27:C27"/>
    <mergeCell ref="A64:F64"/>
    <mergeCell ref="A65:F65"/>
    <mergeCell ref="A59:F59"/>
    <mergeCell ref="A61:F61"/>
    <mergeCell ref="A62:F62"/>
    <mergeCell ref="A56:F56"/>
    <mergeCell ref="A57:F57"/>
    <mergeCell ref="A58:F58"/>
    <mergeCell ref="A60:F60"/>
    <mergeCell ref="A135:G135"/>
    <mergeCell ref="A99:G99"/>
    <mergeCell ref="A80:D80"/>
    <mergeCell ref="A81:D81"/>
    <mergeCell ref="A82:D82"/>
    <mergeCell ref="A83:G83"/>
    <mergeCell ref="A85:E85"/>
    <mergeCell ref="A131:G131"/>
    <mergeCell ref="A117:M117"/>
    <mergeCell ref="A133:G133"/>
    <mergeCell ref="A92:F92"/>
    <mergeCell ref="A93:F93"/>
    <mergeCell ref="A94:F94"/>
    <mergeCell ref="A95:F95"/>
    <mergeCell ref="A96:F96"/>
    <mergeCell ref="A97:F97"/>
    <mergeCell ref="A98:F98"/>
    <mergeCell ref="A102:F102"/>
    <mergeCell ref="A103:F103"/>
    <mergeCell ref="A112:F112"/>
    <mergeCell ref="A125:F125"/>
    <mergeCell ref="A126:F126"/>
    <mergeCell ref="A127:F127"/>
    <mergeCell ref="A128:F128"/>
    <mergeCell ref="A54:F54"/>
    <mergeCell ref="A79:D79"/>
    <mergeCell ref="A101:M101"/>
    <mergeCell ref="A115:G115"/>
    <mergeCell ref="A72:D72"/>
    <mergeCell ref="A73:D73"/>
    <mergeCell ref="A74:D74"/>
    <mergeCell ref="A75:D75"/>
    <mergeCell ref="A66:F66"/>
    <mergeCell ref="A67:G67"/>
    <mergeCell ref="A69:M69"/>
    <mergeCell ref="A70:D70"/>
    <mergeCell ref="A71:D71"/>
    <mergeCell ref="A76:D76"/>
    <mergeCell ref="A77:D77"/>
    <mergeCell ref="A78:D78"/>
    <mergeCell ref="A86:F86"/>
    <mergeCell ref="A87:F87"/>
    <mergeCell ref="A88:F88"/>
    <mergeCell ref="A89:F89"/>
    <mergeCell ref="A90:F90"/>
    <mergeCell ref="A91:F91"/>
    <mergeCell ref="A55:F55"/>
    <mergeCell ref="A63:F63"/>
    <mergeCell ref="A53:M53"/>
    <mergeCell ref="A47:F47"/>
    <mergeCell ref="A48:F48"/>
    <mergeCell ref="A49:F49"/>
    <mergeCell ref="A50:F50"/>
    <mergeCell ref="A51:F51"/>
    <mergeCell ref="A32:D32"/>
    <mergeCell ref="A33:D33"/>
    <mergeCell ref="A34:D34"/>
    <mergeCell ref="A35:D35"/>
    <mergeCell ref="A37:M37"/>
    <mergeCell ref="A38:F38"/>
    <mergeCell ref="A44:F44"/>
    <mergeCell ref="A45:F45"/>
    <mergeCell ref="A46:F46"/>
    <mergeCell ref="A40:F40"/>
    <mergeCell ref="A41:F41"/>
    <mergeCell ref="A42:F42"/>
    <mergeCell ref="A43:F43"/>
    <mergeCell ref="A39:F39"/>
    <mergeCell ref="A139:M139"/>
    <mergeCell ref="A145:B145"/>
    <mergeCell ref="A150:B150"/>
    <mergeCell ref="A144:C144"/>
    <mergeCell ref="A149:C149"/>
    <mergeCell ref="A154:K154"/>
    <mergeCell ref="A155:K155"/>
    <mergeCell ref="A156:K156"/>
    <mergeCell ref="A146:B146"/>
    <mergeCell ref="A147:B147"/>
    <mergeCell ref="A148:B148"/>
    <mergeCell ref="A151:B151"/>
    <mergeCell ref="A152:B152"/>
    <mergeCell ref="A153:B153"/>
  </mergeCells>
  <dataValidations count="2">
    <dataValidation allowBlank="1" showInputMessage="1" showErrorMessage="1" prompt="a cura della Regione" sqref="M11:M18 M27:M34"/>
    <dataValidation allowBlank="1" showInputMessage="1" showErrorMessage="1" prompt="Si vedano i &quot;Riferimenti per costi relativi a spese per personale/incarichi&quot; riportati in fondo." sqref="A6:C10 A11:D16 A17:C17 A18:D18 A23:C26 A27:C27 A28:D28 A29:D29 A30:D30 A31:D31 A32:D32 A33:D33 A34:D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Liguria!$J$2:$J$14</xm:f>
          </x14:formula1>
          <xm:sqref>G6:G18 G23:G34 G39:G50 G55:G66 G71:G82 G87:G98 G103:G114 G119:G130</xm:sqref>
        </x14:dataValidation>
        <x14:dataValidation type="list" allowBlank="1" showInputMessage="1" showErrorMessage="1">
          <x14:formula1>
            <xm:f>Liguria!$I$2:$I$7</xm:f>
          </x14:formula1>
          <xm:sqref>L55:L66 L6:L18 L23:L34 L103:L114 L39:L50 L87:L98 L71:L82 L119:L130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A1:N21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I27" sqref="I27"/>
    </sheetView>
  </sheetViews>
  <sheetFormatPr defaultColWidth="9" defaultRowHeight="13.2" x14ac:dyDescent="0.25"/>
  <cols>
    <col min="1" max="1" width="37.09765625" style="165" customWidth="1"/>
    <col min="2" max="2" width="9" style="26"/>
    <col min="3" max="13" width="11" style="26" customWidth="1"/>
    <col min="14" max="16384" width="9" style="26"/>
  </cols>
  <sheetData>
    <row r="1" spans="1:14" ht="21" x14ac:dyDescent="0.4">
      <c r="A1" s="74"/>
      <c r="D1" s="124" t="s">
        <v>675</v>
      </c>
    </row>
    <row r="2" spans="1:14" ht="21" x14ac:dyDescent="0.4">
      <c r="A2" s="74" t="s">
        <v>962</v>
      </c>
    </row>
    <row r="3" spans="1:14" ht="21.75" customHeight="1" x14ac:dyDescent="0.25">
      <c r="A3" s="566" t="s">
        <v>781</v>
      </c>
      <c r="B3" s="570" t="s">
        <v>595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2"/>
      <c r="N3" s="568" t="s">
        <v>184</v>
      </c>
    </row>
    <row r="4" spans="1:14" ht="21.75" customHeight="1" x14ac:dyDescent="0.25">
      <c r="A4" s="567"/>
      <c r="B4" s="260" t="s">
        <v>141</v>
      </c>
      <c r="C4" s="260" t="s">
        <v>807</v>
      </c>
      <c r="D4" s="260" t="s">
        <v>808</v>
      </c>
      <c r="E4" s="260" t="s">
        <v>809</v>
      </c>
      <c r="F4" s="260" t="s">
        <v>810</v>
      </c>
      <c r="G4" s="260" t="s">
        <v>811</v>
      </c>
      <c r="H4" s="260" t="s">
        <v>812</v>
      </c>
      <c r="I4" s="260" t="s">
        <v>813</v>
      </c>
      <c r="J4" s="260" t="s">
        <v>814</v>
      </c>
      <c r="K4" s="260" t="s">
        <v>815</v>
      </c>
      <c r="L4" s="260" t="s">
        <v>816</v>
      </c>
      <c r="M4" s="260" t="s">
        <v>817</v>
      </c>
      <c r="N4" s="569"/>
    </row>
    <row r="5" spans="1:14" ht="21.75" customHeight="1" x14ac:dyDescent="0.25">
      <c r="A5" s="261" t="s">
        <v>850</v>
      </c>
      <c r="B5" s="183">
        <f>SUMIF('M16 dettaglio costi'!$G$6:$G$18,B$4,'M16 dettaglio costi'!$K$6:$K$18)</f>
        <v>0</v>
      </c>
      <c r="C5" s="183">
        <f>SUMIF('M16 dettaglio costi'!$G$6:$G$18,C$4,'M16 dettaglio costi'!$K$6:$K$18)</f>
        <v>0</v>
      </c>
      <c r="D5" s="183">
        <f>SUMIF('M16 dettaglio costi'!$G$6:$G$18,D$4,'M16 dettaglio costi'!$K$6:$K$18)</f>
        <v>0</v>
      </c>
      <c r="E5" s="183">
        <f>SUMIF('M16 dettaglio costi'!$G$6:$G$18,E$4,'M16 dettaglio costi'!$K$6:$K$18)</f>
        <v>0</v>
      </c>
      <c r="F5" s="183">
        <f>SUMIF('M16 dettaglio costi'!$G$6:$G$18,F$4,'M16 dettaglio costi'!$K$6:$K$18)</f>
        <v>0</v>
      </c>
      <c r="G5" s="183">
        <f>SUMIF('M16 dettaglio costi'!$G$6:$G$18,G$4,'M16 dettaglio costi'!$K$6:$K$18)</f>
        <v>0</v>
      </c>
      <c r="H5" s="183">
        <f>SUMIF('M16 dettaglio costi'!$G$6:$G$18,H$4,'M16 dettaglio costi'!$K$6:$K$18)</f>
        <v>0</v>
      </c>
      <c r="I5" s="183">
        <f>SUMIF('M16 dettaglio costi'!$G$6:$G$18,I$4,'M16 dettaglio costi'!$K$6:$K$18)</f>
        <v>0</v>
      </c>
      <c r="J5" s="183">
        <f>SUMIF('M16 dettaglio costi'!$G$6:$G$18,J$4,'M16 dettaglio costi'!$K$6:$K$18)</f>
        <v>0</v>
      </c>
      <c r="K5" s="183">
        <f>SUMIF('M16 dettaglio costi'!$G$6:$G$18,K$4,'M16 dettaglio costi'!$K$6:$K$18)</f>
        <v>0</v>
      </c>
      <c r="L5" s="183">
        <f>SUMIF('M16 dettaglio costi'!$G$6:$G$18,L$4,'M16 dettaglio costi'!$K$6:$K$18)</f>
        <v>0</v>
      </c>
      <c r="M5" s="183">
        <f>SUMIF('M16 dettaglio costi'!$G$6:$G$18,M$4,'M16 dettaglio costi'!$K$6:$K$18)</f>
        <v>0</v>
      </c>
      <c r="N5" s="184">
        <f>SUM(B5:M5)</f>
        <v>0</v>
      </c>
    </row>
    <row r="6" spans="1:14" ht="21.75" customHeight="1" x14ac:dyDescent="0.25">
      <c r="A6" s="261" t="s">
        <v>909</v>
      </c>
      <c r="B6" s="183">
        <f>SUMIF('M16 dettaglio costi'!$G$23:$G$34,B$4, 'M16 dettaglio costi'!$K$23:$K$34)</f>
        <v>0</v>
      </c>
      <c r="C6" s="183">
        <f>SUMIF('M16 dettaglio costi'!$G$23:$G$34,C$4, 'M16 dettaglio costi'!$K$23:$K$34)</f>
        <v>0</v>
      </c>
      <c r="D6" s="183">
        <f>SUMIF('M16 dettaglio costi'!$G$23:$G$34,D$4, 'M16 dettaglio costi'!$K$23:$K$34)</f>
        <v>0</v>
      </c>
      <c r="E6" s="183">
        <f>SUMIF('M16 dettaglio costi'!$G$23:$G$34,E$4, 'M16 dettaglio costi'!$K$23:$K$34)</f>
        <v>0</v>
      </c>
      <c r="F6" s="183">
        <f>SUMIF('M16 dettaglio costi'!$G$23:$G$34,F$4, 'M16 dettaglio costi'!$K$23:$K$34)</f>
        <v>0</v>
      </c>
      <c r="G6" s="183">
        <f>SUMIF('M16 dettaglio costi'!$G$23:$G$34,G$4, 'M16 dettaglio costi'!$K$23:$K$34)</f>
        <v>0</v>
      </c>
      <c r="H6" s="183">
        <f>SUMIF('M16 dettaglio costi'!$G$23:$G$34,H$4, 'M16 dettaglio costi'!$K$23:$K$34)</f>
        <v>0</v>
      </c>
      <c r="I6" s="183">
        <f>SUMIF('M16 dettaglio costi'!$G$23:$G$34,I$4, 'M16 dettaglio costi'!$K$23:$K$34)</f>
        <v>0</v>
      </c>
      <c r="J6" s="183">
        <f>SUMIF('M16 dettaglio costi'!$G$23:$G$34,J$4, 'M16 dettaglio costi'!$K$23:$K$34)</f>
        <v>0</v>
      </c>
      <c r="K6" s="183">
        <f>SUMIF('M16 dettaglio costi'!$G$23:$G$34,K$4, 'M16 dettaglio costi'!$K$23:$K$34)</f>
        <v>0</v>
      </c>
      <c r="L6" s="183">
        <f>SUMIF('M16 dettaglio costi'!$G$23:$G$34,L$4, 'M16 dettaglio costi'!$K$23:$K$34)</f>
        <v>0</v>
      </c>
      <c r="M6" s="183">
        <f>SUMIF('M16 dettaglio costi'!$G$23:$G$34,M$4, 'M16 dettaglio costi'!$K$23:$K$34)</f>
        <v>0</v>
      </c>
      <c r="N6" s="184">
        <f t="shared" ref="N6:N17" si="0">SUM(B6:M6)</f>
        <v>0</v>
      </c>
    </row>
    <row r="7" spans="1:14" ht="21.75" customHeight="1" x14ac:dyDescent="0.25">
      <c r="A7" s="262" t="s">
        <v>783</v>
      </c>
      <c r="B7" s="263">
        <f>SUM(B5:B6)</f>
        <v>0</v>
      </c>
      <c r="C7" s="263">
        <f t="shared" ref="C7:M7" si="1">SUM(C5:C6)</f>
        <v>0</v>
      </c>
      <c r="D7" s="263">
        <f t="shared" si="1"/>
        <v>0</v>
      </c>
      <c r="E7" s="263">
        <f t="shared" si="1"/>
        <v>0</v>
      </c>
      <c r="F7" s="263">
        <f t="shared" si="1"/>
        <v>0</v>
      </c>
      <c r="G7" s="263">
        <f t="shared" si="1"/>
        <v>0</v>
      </c>
      <c r="H7" s="263">
        <f t="shared" si="1"/>
        <v>0</v>
      </c>
      <c r="I7" s="263">
        <f t="shared" si="1"/>
        <v>0</v>
      </c>
      <c r="J7" s="263">
        <f t="shared" si="1"/>
        <v>0</v>
      </c>
      <c r="K7" s="263">
        <f t="shared" si="1"/>
        <v>0</v>
      </c>
      <c r="L7" s="263">
        <f t="shared" si="1"/>
        <v>0</v>
      </c>
      <c r="M7" s="263">
        <f t="shared" si="1"/>
        <v>0</v>
      </c>
      <c r="N7" s="185">
        <f t="shared" si="0"/>
        <v>0</v>
      </c>
    </row>
    <row r="8" spans="1:14" ht="21.75" customHeight="1" x14ac:dyDescent="0.25">
      <c r="A8" s="261" t="s">
        <v>784</v>
      </c>
      <c r="B8" s="183">
        <f>SUMIF('M16 dettaglio costi'!$G$39:$G$50,B$4,'M16 dettaglio costi'!$K$39:$K$50)</f>
        <v>0</v>
      </c>
      <c r="C8" s="183">
        <f>SUMIF('M16 dettaglio costi'!$G$39:$G$50,C$4,'M16 dettaglio costi'!$K$39:$K$50)</f>
        <v>0</v>
      </c>
      <c r="D8" s="183">
        <f>SUMIF('M16 dettaglio costi'!$G$39:$G$50,D$4,'M16 dettaglio costi'!$K$39:$K$50)</f>
        <v>0</v>
      </c>
      <c r="E8" s="183">
        <f>SUMIF('M16 dettaglio costi'!$G$39:$G$50,E$4,'M16 dettaglio costi'!$K$39:$K$50)</f>
        <v>0</v>
      </c>
      <c r="F8" s="183">
        <f>SUMIF('M16 dettaglio costi'!$G$39:$G$50,F$4,'M16 dettaglio costi'!$K$39:$K$50)</f>
        <v>0</v>
      </c>
      <c r="G8" s="183">
        <f>SUMIF('M16 dettaglio costi'!$G$39:$G$50,G$4,'M16 dettaglio costi'!$K$39:$K$50)</f>
        <v>0</v>
      </c>
      <c r="H8" s="183">
        <f>SUMIF('M16 dettaglio costi'!$G$39:$G$50,H$4,'M16 dettaglio costi'!$K$39:$K$50)</f>
        <v>0</v>
      </c>
      <c r="I8" s="183">
        <f>SUMIF('M16 dettaglio costi'!$G$39:$G$50,I$4,'M16 dettaglio costi'!$K$39:$K$50)</f>
        <v>0</v>
      </c>
      <c r="J8" s="183">
        <f>SUMIF('M16 dettaglio costi'!$G$39:$G$50,J$4,'M16 dettaglio costi'!$K$39:$K$50)</f>
        <v>0</v>
      </c>
      <c r="K8" s="183">
        <f>SUMIF('M16 dettaglio costi'!$G$39:$G$50,K$4,'M16 dettaglio costi'!$K$39:$K$50)</f>
        <v>0</v>
      </c>
      <c r="L8" s="183">
        <f>SUMIF('M16 dettaglio costi'!$G$39:$G$50,L$4,'M16 dettaglio costi'!$K$39:$K$50)</f>
        <v>0</v>
      </c>
      <c r="M8" s="183">
        <f>SUMIF('M16 dettaglio costi'!$G$39:$G$50,M$4,'M16 dettaglio costi'!$K$39:$K$50)</f>
        <v>0</v>
      </c>
      <c r="N8" s="184">
        <f t="shared" si="0"/>
        <v>0</v>
      </c>
    </row>
    <row r="9" spans="1:14" ht="21.75" customHeight="1" x14ac:dyDescent="0.25">
      <c r="A9" s="261" t="s">
        <v>785</v>
      </c>
      <c r="B9" s="183">
        <f>SUMIF('M16 dettaglio costi'!$G$55:$G$66,B$4,'M16 dettaglio costi'!$K$55:$K$66)</f>
        <v>0</v>
      </c>
      <c r="C9" s="183">
        <f>SUMIF('M16 dettaglio costi'!$G$55:$G$66,C$4,'M16 dettaglio costi'!$K$55:$K$66)</f>
        <v>0</v>
      </c>
      <c r="D9" s="183">
        <f>SUMIF('M16 dettaglio costi'!$G$55:$G$66,D$4,'M16 dettaglio costi'!$K$55:$K$66)</f>
        <v>0</v>
      </c>
      <c r="E9" s="183">
        <f>SUMIF('M16 dettaglio costi'!$G$55:$G$66,E$4,'M16 dettaglio costi'!$K$55:$K$66)</f>
        <v>0</v>
      </c>
      <c r="F9" s="183">
        <f>SUMIF('M16 dettaglio costi'!$G$55:$G$66,F$4,'M16 dettaglio costi'!$K$55:$K$66)</f>
        <v>0</v>
      </c>
      <c r="G9" s="183">
        <f>SUMIF('M16 dettaglio costi'!$G$55:$G$66,G$4,'M16 dettaglio costi'!$K$55:$K$66)</f>
        <v>0</v>
      </c>
      <c r="H9" s="183">
        <f>SUMIF('M16 dettaglio costi'!$G$55:$G$66,H$4,'M16 dettaglio costi'!$K$55:$K$66)</f>
        <v>0</v>
      </c>
      <c r="I9" s="183">
        <f>SUMIF('M16 dettaglio costi'!$G$55:$G$66,I$4,'M16 dettaglio costi'!$K$55:$K$66)</f>
        <v>0</v>
      </c>
      <c r="J9" s="183">
        <f>SUMIF('M16 dettaglio costi'!$G$55:$G$66,J$4,'M16 dettaglio costi'!$K$55:$K$66)</f>
        <v>0</v>
      </c>
      <c r="K9" s="183">
        <f>SUMIF('M16 dettaglio costi'!$G$55:$G$66,K$4,'M16 dettaglio costi'!$K$55:$K$66)</f>
        <v>0</v>
      </c>
      <c r="L9" s="183">
        <f>SUMIF('M16 dettaglio costi'!$G$55:$G$66,L$4,'M16 dettaglio costi'!$K$55:$K$66)</f>
        <v>0</v>
      </c>
      <c r="M9" s="183">
        <f>SUMIF('M16 dettaglio costi'!$G$55:$G$66,M$4,'M16 dettaglio costi'!$K$55:$K$66)</f>
        <v>0</v>
      </c>
      <c r="N9" s="184">
        <f t="shared" si="0"/>
        <v>0</v>
      </c>
    </row>
    <row r="10" spans="1:14" ht="21.75" customHeight="1" x14ac:dyDescent="0.25">
      <c r="A10" s="261" t="s">
        <v>786</v>
      </c>
      <c r="B10" s="183">
        <f>SUMIF('M16 dettaglio costi'!$G$71:$G$82,B$4,'M16 dettaglio costi'!$K$71:$K$82)</f>
        <v>0</v>
      </c>
      <c r="C10" s="183">
        <f>SUMIF('M16 dettaglio costi'!$G$71:$G$82,C$4,'M16 dettaglio costi'!$K$71:$K$82)</f>
        <v>0</v>
      </c>
      <c r="D10" s="183">
        <f>SUMIF('M16 dettaglio costi'!$G$71:$G$82,D$4,'M16 dettaglio costi'!$K$71:$K$82)</f>
        <v>0</v>
      </c>
      <c r="E10" s="183">
        <f>SUMIF('M16 dettaglio costi'!$G$71:$G$82,E$4,'M16 dettaglio costi'!$K$71:$K$82)</f>
        <v>0</v>
      </c>
      <c r="F10" s="183">
        <f>SUMIF('M16 dettaglio costi'!$G$71:$G$82,F$4,'M16 dettaglio costi'!$K$71:$K$82)</f>
        <v>0</v>
      </c>
      <c r="G10" s="183">
        <f>SUMIF('M16 dettaglio costi'!$G$71:$G$82,G$4,'M16 dettaglio costi'!$K$71:$K$82)</f>
        <v>0</v>
      </c>
      <c r="H10" s="183">
        <f>SUMIF('M16 dettaglio costi'!$G$71:$G$82,H$4,'M16 dettaglio costi'!$K$71:$K$82)</f>
        <v>0</v>
      </c>
      <c r="I10" s="183">
        <f>SUMIF('M16 dettaglio costi'!$G$71:$G$82,I$4,'M16 dettaglio costi'!$K$71:$K$82)</f>
        <v>0</v>
      </c>
      <c r="J10" s="183">
        <f>SUMIF('M16 dettaglio costi'!$G$71:$G$82,J$4,'M16 dettaglio costi'!$K$71:$K$82)</f>
        <v>0</v>
      </c>
      <c r="K10" s="183">
        <f>SUMIF('M16 dettaglio costi'!$G$71:$G$82,K$4,'M16 dettaglio costi'!$K$71:$K$82)</f>
        <v>0</v>
      </c>
      <c r="L10" s="183">
        <f>SUMIF('M16 dettaglio costi'!$G$71:$G$82,L$4,'M16 dettaglio costi'!$K$71:$K$82)</f>
        <v>0</v>
      </c>
      <c r="M10" s="183">
        <f>SUMIF('M16 dettaglio costi'!$G$71:$G$82,M$4,'M16 dettaglio costi'!$K$71:$K$82)</f>
        <v>0</v>
      </c>
      <c r="N10" s="184">
        <f t="shared" si="0"/>
        <v>0</v>
      </c>
    </row>
    <row r="11" spans="1:14" ht="21.75" customHeight="1" x14ac:dyDescent="0.25">
      <c r="A11" s="261" t="s">
        <v>787</v>
      </c>
      <c r="B11" s="183">
        <f>SUMIF('M16 dettaglio costi'!$G$87:$G$98,B$4,'M16 dettaglio costi'!$K$87:$K$98)</f>
        <v>0</v>
      </c>
      <c r="C11" s="183">
        <f>SUMIF('M16 dettaglio costi'!$G$87:$G$98,C$4,'M16 dettaglio costi'!$K$87:$K$98)</f>
        <v>0</v>
      </c>
      <c r="D11" s="183">
        <f>SUMIF('M16 dettaglio costi'!$G$87:$G$98,D$4,'M16 dettaglio costi'!$K$87:$K$98)</f>
        <v>0</v>
      </c>
      <c r="E11" s="183">
        <f>SUMIF('M16 dettaglio costi'!$G$87:$G$98,E$4,'M16 dettaglio costi'!$K$87:$K$98)</f>
        <v>0</v>
      </c>
      <c r="F11" s="183">
        <f>SUMIF('M16 dettaglio costi'!$G$87:$G$98,F$4,'M16 dettaglio costi'!$K$87:$K$98)</f>
        <v>0</v>
      </c>
      <c r="G11" s="183">
        <f>SUMIF('M16 dettaglio costi'!$G$87:$G$98,G$4,'M16 dettaglio costi'!$K$87:$K$98)</f>
        <v>0</v>
      </c>
      <c r="H11" s="183">
        <f>SUMIF('M16 dettaglio costi'!$G$87:$G$98,H$4,'M16 dettaglio costi'!$K$87:$K$98)</f>
        <v>0</v>
      </c>
      <c r="I11" s="183">
        <f>SUMIF('M16 dettaglio costi'!$G$87:$G$98,I$4,'M16 dettaglio costi'!$K$87:$K$98)</f>
        <v>0</v>
      </c>
      <c r="J11" s="183">
        <f>SUMIF('M16 dettaglio costi'!$G$87:$G$98,J$4,'M16 dettaglio costi'!$K$87:$K$98)</f>
        <v>0</v>
      </c>
      <c r="K11" s="183">
        <f>SUMIF('M16 dettaglio costi'!$G$87:$G$98,K$4,'M16 dettaglio costi'!$K$87:$K$98)</f>
        <v>0</v>
      </c>
      <c r="L11" s="183">
        <f>SUMIF('M16 dettaglio costi'!$G$87:$G$98,L$4,'M16 dettaglio costi'!$K$87:$K$98)</f>
        <v>0</v>
      </c>
      <c r="M11" s="183">
        <f>SUMIF('M16 dettaglio costi'!$G$87:$G$98,M$4,'M16 dettaglio costi'!$K$87:$K$98)</f>
        <v>0</v>
      </c>
      <c r="N11" s="184">
        <f t="shared" si="0"/>
        <v>0</v>
      </c>
    </row>
    <row r="12" spans="1:14" ht="21.75" customHeight="1" x14ac:dyDescent="0.25">
      <c r="A12" s="261" t="s">
        <v>788</v>
      </c>
      <c r="B12" s="183">
        <f>SUMIF('M16 dettaglio costi'!$G$103:$G$114,B$4,'M16 dettaglio costi'!$K$103:$K$114)</f>
        <v>0</v>
      </c>
      <c r="C12" s="183">
        <f>SUMIF('M16 dettaglio costi'!$G$103:$G$114,C$4,'M16 dettaglio costi'!$K$103:$K$114)</f>
        <v>0</v>
      </c>
      <c r="D12" s="183">
        <f>SUMIF('M16 dettaglio costi'!$G$103:$G$114,D$4,'M16 dettaglio costi'!$K$103:$K$114)</f>
        <v>0</v>
      </c>
      <c r="E12" s="183">
        <f>SUMIF('M16 dettaglio costi'!$G$103:$G$114,E$4,'M16 dettaglio costi'!$K$103:$K$114)</f>
        <v>0</v>
      </c>
      <c r="F12" s="183">
        <f>SUMIF('M16 dettaglio costi'!$G$103:$G$114,F$4,'M16 dettaglio costi'!$K$103:$K$114)</f>
        <v>0</v>
      </c>
      <c r="G12" s="183">
        <f>SUMIF('M16 dettaglio costi'!$G$103:$G$114,G$4,'M16 dettaglio costi'!$K$103:$K$114)</f>
        <v>0</v>
      </c>
      <c r="H12" s="183">
        <f>SUMIF('M16 dettaglio costi'!$G$103:$G$114,H$4,'M16 dettaglio costi'!$K$103:$K$114)</f>
        <v>0</v>
      </c>
      <c r="I12" s="183">
        <f>SUMIF('M16 dettaglio costi'!$G$103:$G$114,I$4,'M16 dettaglio costi'!$K$103:$K$114)</f>
        <v>0</v>
      </c>
      <c r="J12" s="183">
        <f>SUMIF('M16 dettaglio costi'!$G$103:$G$114,J$4,'M16 dettaglio costi'!$K$103:$K$114)</f>
        <v>0</v>
      </c>
      <c r="K12" s="183">
        <f>SUMIF('M16 dettaglio costi'!$G$103:$G$114,K$4,'M16 dettaglio costi'!$K$103:$K$114)</f>
        <v>0</v>
      </c>
      <c r="L12" s="183">
        <f>SUMIF('M16 dettaglio costi'!$G$103:$G$114,L$4,'M16 dettaglio costi'!$K$103:$K$114)</f>
        <v>0</v>
      </c>
      <c r="M12" s="183">
        <f>SUMIF('M16 dettaglio costi'!$G$103:$G$114,M$4,'M16 dettaglio costi'!$K$103:$K$114)</f>
        <v>0</v>
      </c>
      <c r="N12" s="184">
        <f t="shared" si="0"/>
        <v>0</v>
      </c>
    </row>
    <row r="13" spans="1:14" ht="21.75" customHeight="1" x14ac:dyDescent="0.25">
      <c r="A13" s="261" t="s">
        <v>851</v>
      </c>
      <c r="B13" s="183">
        <f>SUMIF('M16 dettaglio costi'!$G$119:$G$130,B$4,'M16 dettaglio costi'!$K$119:$K$130)</f>
        <v>0</v>
      </c>
      <c r="C13" s="183">
        <f>SUMIF('M16 dettaglio costi'!$G$119:$G$130,C$4,'M16 dettaglio costi'!$K$119:$K$130)</f>
        <v>0</v>
      </c>
      <c r="D13" s="183">
        <f>SUMIF('M16 dettaglio costi'!$G$119:$G$130,D$4,'M16 dettaglio costi'!$K$119:$K$130)</f>
        <v>0</v>
      </c>
      <c r="E13" s="183">
        <f>SUMIF('M16 dettaglio costi'!$G$119:$G$130,E$4,'M16 dettaglio costi'!$K$119:$K$130)</f>
        <v>0</v>
      </c>
      <c r="F13" s="183">
        <f>SUMIF('M16 dettaglio costi'!$G$119:$G$130,F$4,'M16 dettaglio costi'!$K$119:$K$130)</f>
        <v>0</v>
      </c>
      <c r="G13" s="183">
        <f>SUMIF('M16 dettaglio costi'!$G$119:$G$130,G$4,'M16 dettaglio costi'!$K$119:$K$130)</f>
        <v>0</v>
      </c>
      <c r="H13" s="183">
        <f>SUMIF('M16 dettaglio costi'!$G$119:$G$130,H$4,'M16 dettaglio costi'!$K$119:$K$130)</f>
        <v>0</v>
      </c>
      <c r="I13" s="183">
        <f>SUMIF('M16 dettaglio costi'!$G$119:$G$130,I$4,'M16 dettaglio costi'!$K$119:$K$130)</f>
        <v>0</v>
      </c>
      <c r="J13" s="183">
        <f>SUMIF('M16 dettaglio costi'!$G$119:$G$130,J$4,'M16 dettaglio costi'!$K$119:$K$130)</f>
        <v>0</v>
      </c>
      <c r="K13" s="183">
        <f>SUMIF('M16 dettaglio costi'!$G$119:$G$130,K$4,'M16 dettaglio costi'!$K$119:$K$130)</f>
        <v>0</v>
      </c>
      <c r="L13" s="183">
        <f>SUMIF('M16 dettaglio costi'!$G$119:$G$130,L$4,'M16 dettaglio costi'!$K$119:$K$130)</f>
        <v>0</v>
      </c>
      <c r="M13" s="183">
        <f>SUMIF('M16 dettaglio costi'!$G$119:$G$130,M$4,'M16 dettaglio costi'!$K$119:$K$130)</f>
        <v>0</v>
      </c>
      <c r="N13" s="184">
        <f t="shared" si="0"/>
        <v>0</v>
      </c>
    </row>
    <row r="14" spans="1:14" ht="21.75" customHeight="1" x14ac:dyDescent="0.25">
      <c r="A14" s="264" t="s">
        <v>789</v>
      </c>
      <c r="B14" s="265">
        <f t="shared" ref="B14:M14" si="2">SUM(B7:B13)</f>
        <v>0</v>
      </c>
      <c r="C14" s="265">
        <f t="shared" si="2"/>
        <v>0</v>
      </c>
      <c r="D14" s="265">
        <f t="shared" si="2"/>
        <v>0</v>
      </c>
      <c r="E14" s="265">
        <f t="shared" si="2"/>
        <v>0</v>
      </c>
      <c r="F14" s="265">
        <f t="shared" si="2"/>
        <v>0</v>
      </c>
      <c r="G14" s="265">
        <f t="shared" si="2"/>
        <v>0</v>
      </c>
      <c r="H14" s="265">
        <f t="shared" si="2"/>
        <v>0</v>
      </c>
      <c r="I14" s="265">
        <f t="shared" si="2"/>
        <v>0</v>
      </c>
      <c r="J14" s="265">
        <f t="shared" si="2"/>
        <v>0</v>
      </c>
      <c r="K14" s="265">
        <f t="shared" si="2"/>
        <v>0</v>
      </c>
      <c r="L14" s="265">
        <f t="shared" si="2"/>
        <v>0</v>
      </c>
      <c r="M14" s="265">
        <f t="shared" si="2"/>
        <v>0</v>
      </c>
      <c r="N14" s="265">
        <f t="shared" si="0"/>
        <v>0</v>
      </c>
    </row>
    <row r="15" spans="1:14" ht="21.75" customHeight="1" x14ac:dyDescent="0.25">
      <c r="A15" s="264" t="s">
        <v>852</v>
      </c>
      <c r="B15" s="183">
        <f>B7*0.15</f>
        <v>0</v>
      </c>
      <c r="C15" s="183">
        <f t="shared" ref="C15:M15" si="3">C7*0.15</f>
        <v>0</v>
      </c>
      <c r="D15" s="183">
        <f t="shared" si="3"/>
        <v>0</v>
      </c>
      <c r="E15" s="183">
        <f t="shared" si="3"/>
        <v>0</v>
      </c>
      <c r="F15" s="183">
        <f t="shared" si="3"/>
        <v>0</v>
      </c>
      <c r="G15" s="183">
        <f t="shared" si="3"/>
        <v>0</v>
      </c>
      <c r="H15" s="183">
        <f t="shared" si="3"/>
        <v>0</v>
      </c>
      <c r="I15" s="183">
        <f t="shared" si="3"/>
        <v>0</v>
      </c>
      <c r="J15" s="183">
        <f t="shared" si="3"/>
        <v>0</v>
      </c>
      <c r="K15" s="183">
        <f t="shared" si="3"/>
        <v>0</v>
      </c>
      <c r="L15" s="183">
        <f t="shared" si="3"/>
        <v>0</v>
      </c>
      <c r="M15" s="183">
        <f t="shared" si="3"/>
        <v>0</v>
      </c>
      <c r="N15" s="266">
        <f t="shared" si="0"/>
        <v>0</v>
      </c>
    </row>
    <row r="16" spans="1:14" ht="21.75" customHeight="1" x14ac:dyDescent="0.25">
      <c r="A16" s="264" t="s">
        <v>790</v>
      </c>
      <c r="B16" s="267">
        <f t="shared" ref="B16:M16" si="4">B14+B15</f>
        <v>0</v>
      </c>
      <c r="C16" s="267">
        <f t="shared" si="4"/>
        <v>0</v>
      </c>
      <c r="D16" s="267">
        <f t="shared" si="4"/>
        <v>0</v>
      </c>
      <c r="E16" s="267">
        <f t="shared" si="4"/>
        <v>0</v>
      </c>
      <c r="F16" s="267">
        <f t="shared" si="4"/>
        <v>0</v>
      </c>
      <c r="G16" s="267">
        <f t="shared" si="4"/>
        <v>0</v>
      </c>
      <c r="H16" s="267">
        <f t="shared" si="4"/>
        <v>0</v>
      </c>
      <c r="I16" s="267">
        <f t="shared" si="4"/>
        <v>0</v>
      </c>
      <c r="J16" s="267">
        <f t="shared" si="4"/>
        <v>0</v>
      </c>
      <c r="K16" s="267">
        <f t="shared" si="4"/>
        <v>0</v>
      </c>
      <c r="L16" s="267">
        <f t="shared" si="4"/>
        <v>0</v>
      </c>
      <c r="M16" s="267">
        <f t="shared" si="4"/>
        <v>0</v>
      </c>
      <c r="N16" s="267">
        <f t="shared" si="0"/>
        <v>0</v>
      </c>
    </row>
    <row r="17" spans="1:14" ht="26.25" customHeight="1" x14ac:dyDescent="0.25">
      <c r="A17" s="264" t="s">
        <v>880</v>
      </c>
      <c r="B17" s="268">
        <f>SUMIF('M16 dettaglio costi'!$G$6:$G$130,B$4,'M16 dettaglio costi'!$M$6:$M$130)+0.15*SUMIF('M16 dettaglio costi'!$G$6:$G$34,B$4,'M16 dettaglio costi'!$M$6:$M$34)</f>
        <v>0</v>
      </c>
      <c r="C17" s="268">
        <f>SUMIF('M16 dettaglio costi'!$G$6:$G$130,C$4,'M16 dettaglio costi'!$M$6:$M$130)+0.15*SUMIF('M16 dettaglio costi'!$G$6:$G$34,C$4,'M16 dettaglio costi'!$M$6:$M$34)</f>
        <v>0</v>
      </c>
      <c r="D17" s="268">
        <f>SUMIF('M16 dettaglio costi'!$G$6:$G$130,D$4,'M16 dettaglio costi'!$M$6:$M$130)+0.15*SUMIF('M16 dettaglio costi'!$G$6:$G$34,D$4,'M16 dettaglio costi'!$M$6:$M$34)</f>
        <v>0</v>
      </c>
      <c r="E17" s="268">
        <f>SUMIF('M16 dettaglio costi'!$G$6:$G$130,E$4,'M16 dettaglio costi'!$M$6:$M$130)+0.15*SUMIF('M16 dettaglio costi'!$G$6:$G$34,E$4,'M16 dettaglio costi'!$M$6:$M$34)</f>
        <v>0</v>
      </c>
      <c r="F17" s="268">
        <f>SUMIF('M16 dettaglio costi'!$G$6:$G$130,F$4,'M16 dettaglio costi'!$M$6:$M$130)+0.15*SUMIF('M16 dettaglio costi'!$G$6:$G$34,F$4,'M16 dettaglio costi'!$M$6:$M$34)</f>
        <v>0</v>
      </c>
      <c r="G17" s="268">
        <f>SUMIF('M16 dettaglio costi'!$G$6:$G$130,G$4,'M16 dettaglio costi'!$M$6:$M$130)+0.15*SUMIF('M16 dettaglio costi'!$G$6:$G$34,G$4,'M16 dettaglio costi'!$M$6:$M$34)</f>
        <v>0</v>
      </c>
      <c r="H17" s="268">
        <f>SUMIF('M16 dettaglio costi'!$G$6:$G$130,H$4,'M16 dettaglio costi'!$M$6:$M$130)+0.15*SUMIF('M16 dettaglio costi'!$G$6:$G$34,H$4,'M16 dettaglio costi'!$M$6:$M$34)</f>
        <v>0</v>
      </c>
      <c r="I17" s="268">
        <f>SUMIF('M16 dettaglio costi'!$G$6:$G$130,I$4,'M16 dettaglio costi'!$M$6:$M$130)+0.15*SUMIF('M16 dettaglio costi'!$G$6:$G$34,I$4,'M16 dettaglio costi'!$M$6:$M$34)</f>
        <v>0</v>
      </c>
      <c r="J17" s="268">
        <f>SUMIF('M16 dettaglio costi'!$G$6:$G$130,J$4,'M16 dettaglio costi'!$M$6:$M$130)+0.15*SUMIF('M16 dettaglio costi'!$G$6:$G$34,J$4,'M16 dettaglio costi'!$M$6:$M$34)</f>
        <v>0</v>
      </c>
      <c r="K17" s="268">
        <f>SUMIF('M16 dettaglio costi'!$G$6:$G$130,K$4,'M16 dettaglio costi'!$M$6:$M$130)+0.15*SUMIF('M16 dettaglio costi'!$G$6:$G$34,K$4,'M16 dettaglio costi'!$M$6:$M$34)</f>
        <v>0</v>
      </c>
      <c r="L17" s="268">
        <f>SUMIF('M16 dettaglio costi'!$G$6:$G$130,L$4,'M16 dettaglio costi'!$M$6:$M$130)+0.15*SUMIF('M16 dettaglio costi'!$G$6:$G$34,L$4,'M16 dettaglio costi'!$M$6:$M$34)</f>
        <v>0</v>
      </c>
      <c r="M17" s="268">
        <f>SUMIF('M16 dettaglio costi'!$G$6:$G$130,M$4,'M16 dettaglio costi'!$M$6:$M$130)+0.15*SUMIF('M16 dettaglio costi'!$G$6:$G$34,M$4,'M16 dettaglio costi'!$M$6:$M$34)</f>
        <v>0</v>
      </c>
      <c r="N17" s="267">
        <f t="shared" si="0"/>
        <v>0</v>
      </c>
    </row>
    <row r="20" spans="1:14" x14ac:dyDescent="0.25">
      <c r="A20" s="26"/>
    </row>
    <row r="21" spans="1:14" x14ac:dyDescent="0.25">
      <c r="A21" s="26"/>
    </row>
  </sheetData>
  <mergeCells count="3">
    <mergeCell ref="A3:A4"/>
    <mergeCell ref="N3:N4"/>
    <mergeCell ref="B3:M3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A1:N1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1" sqref="I21"/>
    </sheetView>
  </sheetViews>
  <sheetFormatPr defaultColWidth="9" defaultRowHeight="13.2" x14ac:dyDescent="0.25"/>
  <cols>
    <col min="1" max="1" width="43.19921875" style="26" customWidth="1"/>
    <col min="2" max="3" width="10.5" style="26" customWidth="1"/>
    <col min="4" max="4" width="11.8984375" style="26" customWidth="1"/>
    <col min="5" max="10" width="10.5" style="26" customWidth="1"/>
    <col min="11" max="11" width="11.69921875" style="26" customWidth="1"/>
    <col min="12" max="13" width="10.5" style="26" customWidth="1"/>
    <col min="14" max="14" width="11.3984375" style="26" customWidth="1"/>
    <col min="15" max="16384" width="9" style="26"/>
  </cols>
  <sheetData>
    <row r="1" spans="1:14" ht="21" x14ac:dyDescent="0.4">
      <c r="A1" s="74"/>
      <c r="B1" s="124"/>
      <c r="D1" s="180" t="s">
        <v>675</v>
      </c>
    </row>
    <row r="2" spans="1:14" ht="21" x14ac:dyDescent="0.4">
      <c r="A2" s="74" t="s">
        <v>963</v>
      </c>
      <c r="B2" s="124"/>
      <c r="E2" s="180"/>
    </row>
    <row r="3" spans="1:14" ht="21.75" customHeight="1" x14ac:dyDescent="0.25">
      <c r="A3" s="573" t="s">
        <v>839</v>
      </c>
      <c r="B3" s="570" t="s">
        <v>595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2"/>
      <c r="N3" s="568" t="s">
        <v>184</v>
      </c>
    </row>
    <row r="4" spans="1:14" ht="20.25" customHeight="1" thickBot="1" x14ac:dyDescent="0.3">
      <c r="A4" s="574"/>
      <c r="B4" s="269" t="s">
        <v>141</v>
      </c>
      <c r="C4" s="260" t="s">
        <v>807</v>
      </c>
      <c r="D4" s="260" t="s">
        <v>808</v>
      </c>
      <c r="E4" s="260" t="s">
        <v>809</v>
      </c>
      <c r="F4" s="260" t="s">
        <v>810</v>
      </c>
      <c r="G4" s="260" t="s">
        <v>811</v>
      </c>
      <c r="H4" s="260" t="s">
        <v>812</v>
      </c>
      <c r="I4" s="260" t="s">
        <v>813</v>
      </c>
      <c r="J4" s="260" t="s">
        <v>814</v>
      </c>
      <c r="K4" s="260" t="s">
        <v>815</v>
      </c>
      <c r="L4" s="260" t="s">
        <v>816</v>
      </c>
      <c r="M4" s="260" t="s">
        <v>817</v>
      </c>
      <c r="N4" s="575"/>
    </row>
    <row r="5" spans="1:14" ht="32.25" customHeight="1" x14ac:dyDescent="0.25">
      <c r="A5" s="270" t="s">
        <v>802</v>
      </c>
      <c r="B5" s="182">
        <f>SUMIFS('M16 dettaglio costi'!$K$6:$K$130,'M16 dettaglio costi'!$G$6:$G$130,B$4,'M16 dettaglio costi'!$L$6:$L$130,$A5)</f>
        <v>0</v>
      </c>
      <c r="C5" s="182">
        <f>SUMIFS('M16 dettaglio costi'!$K$6:$K$130,'M16 dettaglio costi'!$G$6:$G$130,C$4,'M16 dettaglio costi'!$L$6:$L$130,$A5)</f>
        <v>0</v>
      </c>
      <c r="D5" s="182">
        <f>SUMIFS('M16 dettaglio costi'!$K$6:$K$130,'M16 dettaglio costi'!$G$6:$G$130,D$4,'M16 dettaglio costi'!$L$6:$L$130,$A5)</f>
        <v>0</v>
      </c>
      <c r="E5" s="182">
        <f>SUMIFS('M16 dettaglio costi'!$K$6:$K$130,'M16 dettaglio costi'!$G$6:$G$130,E$4,'M16 dettaglio costi'!$L$6:$L$130,$A5)</f>
        <v>0</v>
      </c>
      <c r="F5" s="182">
        <f>SUMIFS('M16 dettaglio costi'!$K$6:$K$130,'M16 dettaglio costi'!$G$6:$G$130,F$4,'M16 dettaglio costi'!$L$6:$L$130,$A5)</f>
        <v>0</v>
      </c>
      <c r="G5" s="182">
        <f>SUMIFS('M16 dettaglio costi'!$K$6:$K$130,'M16 dettaglio costi'!$G$6:$G$130,G$4,'M16 dettaglio costi'!$L$6:$L$130,$A5)</f>
        <v>0</v>
      </c>
      <c r="H5" s="182">
        <f>SUMIFS('M16 dettaglio costi'!$K$6:$K$130,'M16 dettaglio costi'!$G$6:$G$130,H$4,'M16 dettaglio costi'!$L$6:$L$130,$A5)</f>
        <v>0</v>
      </c>
      <c r="I5" s="182">
        <f>SUMIFS('M16 dettaglio costi'!$K$6:$K$130,'M16 dettaglio costi'!$G$6:$G$130,I$4,'M16 dettaglio costi'!$L$6:$L$130,$A5)</f>
        <v>0</v>
      </c>
      <c r="J5" s="182">
        <f>SUMIFS('M16 dettaglio costi'!$K$6:$K$130,'M16 dettaglio costi'!$G$6:$G$130,J$4,'M16 dettaglio costi'!$L$6:$L$130,$A5)</f>
        <v>0</v>
      </c>
      <c r="K5" s="182">
        <f>SUMIFS('M16 dettaglio costi'!$K$6:$K$130,'M16 dettaglio costi'!$G$6:$G$130,K$4,'M16 dettaglio costi'!$L$6:$L$130,$A5)</f>
        <v>0</v>
      </c>
      <c r="L5" s="182">
        <f>SUMIFS('M16 dettaglio costi'!$K$6:$K$130,'M16 dettaglio costi'!$G$6:$G$130,L$4,'M16 dettaglio costi'!$L$6:$L$130,$A5)</f>
        <v>0</v>
      </c>
      <c r="M5" s="182">
        <f>SUMIFS('M16 dettaglio costi'!$K$6:$K$130,'M16 dettaglio costi'!$G$6:$G$130,M$4,'M16 dettaglio costi'!$L$6:$L$130,$A5)</f>
        <v>0</v>
      </c>
      <c r="N5" s="271">
        <f>SUM(B5:M5)</f>
        <v>0</v>
      </c>
    </row>
    <row r="6" spans="1:14" ht="32.25" customHeight="1" x14ac:dyDescent="0.25">
      <c r="A6" s="394" t="s">
        <v>803</v>
      </c>
      <c r="B6" s="182">
        <f>SUMIFS('M16 dettaglio costi'!$K$6:$K$130,'M16 dettaglio costi'!$G$6:$G$130,B$4,'M16 dettaglio costi'!$L$6:$L$130,$A6)</f>
        <v>0</v>
      </c>
      <c r="C6" s="182">
        <f>SUMIFS('M16 dettaglio costi'!$K$6:$K$130,'M16 dettaglio costi'!$G$6:$G$130,C$4,'M16 dettaglio costi'!$L$6:$L$130,$A6)</f>
        <v>0</v>
      </c>
      <c r="D6" s="182">
        <f>SUMIFS('M16 dettaglio costi'!$K$6:$K$130,'M16 dettaglio costi'!$G$6:$G$130,D$4,'M16 dettaglio costi'!$L$6:$L$130,$A6)</f>
        <v>0</v>
      </c>
      <c r="E6" s="182">
        <f>SUMIFS('M16 dettaglio costi'!$K$6:$K$130,'M16 dettaglio costi'!$G$6:$G$130,E$4,'M16 dettaglio costi'!$L$6:$L$130,$A6)</f>
        <v>0</v>
      </c>
      <c r="F6" s="182">
        <f>SUMIFS('M16 dettaglio costi'!$K$6:$K$130,'M16 dettaglio costi'!$G$6:$G$130,F$4,'M16 dettaglio costi'!$L$6:$L$130,$A6)</f>
        <v>0</v>
      </c>
      <c r="G6" s="182">
        <f>SUMIFS('M16 dettaglio costi'!$K$6:$K$130,'M16 dettaglio costi'!$G$6:$G$130,G$4,'M16 dettaglio costi'!$L$6:$L$130,$A6)</f>
        <v>0</v>
      </c>
      <c r="H6" s="182">
        <f>SUMIFS('M16 dettaglio costi'!$K$6:$K$130,'M16 dettaglio costi'!$G$6:$G$130,H$4,'M16 dettaglio costi'!$L$6:$L$130,$A6)</f>
        <v>0</v>
      </c>
      <c r="I6" s="182">
        <f>SUMIFS('M16 dettaglio costi'!$K$6:$K$130,'M16 dettaglio costi'!$G$6:$G$130,I$4,'M16 dettaglio costi'!$L$6:$L$130,$A6)</f>
        <v>0</v>
      </c>
      <c r="J6" s="182">
        <f>SUMIFS('M16 dettaglio costi'!$K$6:$K$130,'M16 dettaglio costi'!$G$6:$G$130,J$4,'M16 dettaglio costi'!$L$6:$L$130,$A6)</f>
        <v>0</v>
      </c>
      <c r="K6" s="182">
        <f>SUMIFS('M16 dettaglio costi'!$K$6:$K$130,'M16 dettaglio costi'!$G$6:$G$130,K$4,'M16 dettaglio costi'!$L$6:$L$130,$A6)</f>
        <v>0</v>
      </c>
      <c r="L6" s="182">
        <f>SUMIFS('M16 dettaglio costi'!$K$6:$K$130,'M16 dettaglio costi'!$G$6:$G$130,L$4,'M16 dettaglio costi'!$L$6:$L$130,$A6)</f>
        <v>0</v>
      </c>
      <c r="M6" s="182">
        <f>SUMIFS('M16 dettaglio costi'!$K$6:$K$130,'M16 dettaglio costi'!$G$6:$G$130,M$4,'M16 dettaglio costi'!$L$6:$L$130,$A6)</f>
        <v>0</v>
      </c>
      <c r="N6" s="271">
        <f t="shared" ref="N6:N8" si="0">SUM(B6:M6)</f>
        <v>0</v>
      </c>
    </row>
    <row r="7" spans="1:14" ht="32.25" customHeight="1" x14ac:dyDescent="0.25">
      <c r="A7" s="394" t="s">
        <v>804</v>
      </c>
      <c r="B7" s="182">
        <f>SUMIFS('M16 dettaglio costi'!$K$6:$K$130,'M16 dettaglio costi'!$G$6:$G$130,B$4,'M16 dettaglio costi'!$L$6:$L$130,$A7)</f>
        <v>0</v>
      </c>
      <c r="C7" s="182">
        <f>SUMIFS('M16 dettaglio costi'!$K$6:$K$130,'M16 dettaglio costi'!$G$6:$G$130,C$4,'M16 dettaglio costi'!$L$6:$L$130,$A7)</f>
        <v>0</v>
      </c>
      <c r="D7" s="182">
        <f>SUMIFS('M16 dettaglio costi'!$K$6:$K$130,'M16 dettaglio costi'!$G$6:$G$130,D$4,'M16 dettaglio costi'!$L$6:$L$130,$A7)</f>
        <v>0</v>
      </c>
      <c r="E7" s="182">
        <f>SUMIFS('M16 dettaglio costi'!$K$6:$K$130,'M16 dettaglio costi'!$G$6:$G$130,E$4,'M16 dettaglio costi'!$L$6:$L$130,$A7)</f>
        <v>0</v>
      </c>
      <c r="F7" s="182">
        <f>SUMIFS('M16 dettaglio costi'!$K$6:$K$130,'M16 dettaglio costi'!$G$6:$G$130,F$4,'M16 dettaglio costi'!$L$6:$L$130,$A7)</f>
        <v>0</v>
      </c>
      <c r="G7" s="182">
        <f>SUMIFS('M16 dettaglio costi'!$K$6:$K$130,'M16 dettaglio costi'!$G$6:$G$130,G$4,'M16 dettaglio costi'!$L$6:$L$130,$A7)</f>
        <v>0</v>
      </c>
      <c r="H7" s="182">
        <f>SUMIFS('M16 dettaglio costi'!$K$6:$K$130,'M16 dettaglio costi'!$G$6:$G$130,H$4,'M16 dettaglio costi'!$L$6:$L$130,$A7)</f>
        <v>0</v>
      </c>
      <c r="I7" s="182">
        <f>SUMIFS('M16 dettaglio costi'!$K$6:$K$130,'M16 dettaglio costi'!$G$6:$G$130,I$4,'M16 dettaglio costi'!$L$6:$L$130,$A7)</f>
        <v>0</v>
      </c>
      <c r="J7" s="182">
        <f>SUMIFS('M16 dettaglio costi'!$K$6:$K$130,'M16 dettaglio costi'!$G$6:$G$130,J$4,'M16 dettaglio costi'!$L$6:$L$130,$A7)</f>
        <v>0</v>
      </c>
      <c r="K7" s="182">
        <f>SUMIFS('M16 dettaglio costi'!$K$6:$K$130,'M16 dettaglio costi'!$G$6:$G$130,K$4,'M16 dettaglio costi'!$L$6:$L$130,$A7)</f>
        <v>0</v>
      </c>
      <c r="L7" s="182">
        <f>SUMIFS('M16 dettaglio costi'!$K$6:$K$130,'M16 dettaglio costi'!$G$6:$G$130,L$4,'M16 dettaglio costi'!$L$6:$L$130,$A7)</f>
        <v>0</v>
      </c>
      <c r="M7" s="182">
        <f>SUMIFS('M16 dettaglio costi'!$K$6:$K$130,'M16 dettaglio costi'!$G$6:$G$130,M$4,'M16 dettaglio costi'!$L$6:$L$130,$A7)</f>
        <v>0</v>
      </c>
      <c r="N7" s="271">
        <f t="shared" si="0"/>
        <v>0</v>
      </c>
    </row>
    <row r="8" spans="1:14" ht="32.25" customHeight="1" x14ac:dyDescent="0.25">
      <c r="A8" s="394" t="s">
        <v>806</v>
      </c>
      <c r="B8" s="182">
        <f>SUMIFS('M16 dettaglio costi'!$K$6:$K$130,'M16 dettaglio costi'!$G$6:$G$130,B$4,'M16 dettaglio costi'!$L$6:$L$130,$A8)</f>
        <v>0</v>
      </c>
      <c r="C8" s="182">
        <f>SUMIFS('M16 dettaglio costi'!$K$6:$K$130,'M16 dettaglio costi'!$G$6:$G$130,C$4,'M16 dettaglio costi'!$L$6:$L$130,$A8)</f>
        <v>0</v>
      </c>
      <c r="D8" s="182">
        <f>SUMIFS('M16 dettaglio costi'!$K$6:$K$130,'M16 dettaglio costi'!$G$6:$G$130,D$4,'M16 dettaglio costi'!$L$6:$L$130,$A8)</f>
        <v>0</v>
      </c>
      <c r="E8" s="182">
        <f>SUMIFS('M16 dettaglio costi'!$K$6:$K$130,'M16 dettaglio costi'!$G$6:$G$130,E$4,'M16 dettaglio costi'!$L$6:$L$130,$A8)</f>
        <v>0</v>
      </c>
      <c r="F8" s="182">
        <f>SUMIFS('M16 dettaglio costi'!$K$6:$K$130,'M16 dettaglio costi'!$G$6:$G$130,F$4,'M16 dettaglio costi'!$L$6:$L$130,$A8)</f>
        <v>0</v>
      </c>
      <c r="G8" s="182">
        <f>SUMIFS('M16 dettaglio costi'!$K$6:$K$130,'M16 dettaglio costi'!$G$6:$G$130,G$4,'M16 dettaglio costi'!$L$6:$L$130,$A8)</f>
        <v>0</v>
      </c>
      <c r="H8" s="182">
        <f>SUMIFS('M16 dettaglio costi'!$K$6:$K$130,'M16 dettaglio costi'!$G$6:$G$130,H$4,'M16 dettaglio costi'!$L$6:$L$130,$A8)</f>
        <v>0</v>
      </c>
      <c r="I8" s="182">
        <f>SUMIFS('M16 dettaglio costi'!$K$6:$K$130,'M16 dettaglio costi'!$G$6:$G$130,I$4,'M16 dettaglio costi'!$L$6:$L$130,$A8)</f>
        <v>0</v>
      </c>
      <c r="J8" s="182">
        <f>SUMIFS('M16 dettaglio costi'!$K$6:$K$130,'M16 dettaglio costi'!$G$6:$G$130,J$4,'M16 dettaglio costi'!$L$6:$L$130,$A8)</f>
        <v>0</v>
      </c>
      <c r="K8" s="182">
        <f>SUMIFS('M16 dettaglio costi'!$K$6:$K$130,'M16 dettaglio costi'!$G$6:$G$130,K$4,'M16 dettaglio costi'!$L$6:$L$130,$A8)</f>
        <v>0</v>
      </c>
      <c r="L8" s="182">
        <f>SUMIFS('M16 dettaglio costi'!$K$6:$K$130,'M16 dettaglio costi'!$G$6:$G$130,L$4,'M16 dettaglio costi'!$L$6:$L$130,$A8)</f>
        <v>0</v>
      </c>
      <c r="M8" s="182">
        <f>SUMIFS('M16 dettaglio costi'!$K$6:$K$130,'M16 dettaglio costi'!$G$6:$G$130,M$4,'M16 dettaglio costi'!$L$6:$L$130,$A8)</f>
        <v>0</v>
      </c>
      <c r="N8" s="271">
        <f t="shared" si="0"/>
        <v>0</v>
      </c>
    </row>
    <row r="9" spans="1:14" ht="32.25" customHeight="1" x14ac:dyDescent="0.25">
      <c r="A9" s="394" t="s">
        <v>805</v>
      </c>
      <c r="B9" s="182">
        <f>SUMIFS('M16 dettaglio costi'!$K$6:$K$130,'M16 dettaglio costi'!$G$6:$G$130,B$4,'M16 dettaglio costi'!$L$6:$L$130,$A9)</f>
        <v>0</v>
      </c>
      <c r="C9" s="182">
        <f>SUMIFS('M16 dettaglio costi'!$K$6:$K$130,'M16 dettaglio costi'!$G$6:$G$130,C$4,'M16 dettaglio costi'!$L$6:$L$130,$A9)</f>
        <v>0</v>
      </c>
      <c r="D9" s="182">
        <f>SUMIFS('M16 dettaglio costi'!$K$6:$K$130,'M16 dettaglio costi'!$G$6:$G$130,D$4,'M16 dettaglio costi'!$L$6:$L$130,$A9)</f>
        <v>0</v>
      </c>
      <c r="E9" s="182">
        <f>SUMIFS('M16 dettaglio costi'!$K$6:$K$130,'M16 dettaglio costi'!$G$6:$G$130,E$4,'M16 dettaglio costi'!$L$6:$L$130,$A9)</f>
        <v>0</v>
      </c>
      <c r="F9" s="182">
        <f>SUMIFS('M16 dettaglio costi'!$K$6:$K$130,'M16 dettaglio costi'!$G$6:$G$130,F$4,'M16 dettaglio costi'!$L$6:$L$130,$A9)</f>
        <v>0</v>
      </c>
      <c r="G9" s="182">
        <f>SUMIFS('M16 dettaglio costi'!$K$6:$K$130,'M16 dettaglio costi'!$G$6:$G$130,G$4,'M16 dettaglio costi'!$L$6:$L$130,$A9)</f>
        <v>0</v>
      </c>
      <c r="H9" s="182">
        <f>SUMIFS('M16 dettaglio costi'!$K$6:$K$130,'M16 dettaglio costi'!$G$6:$G$130,H$4,'M16 dettaglio costi'!$L$6:$L$130,$A9)</f>
        <v>0</v>
      </c>
      <c r="I9" s="182">
        <f>SUMIFS('M16 dettaglio costi'!$K$6:$K$130,'M16 dettaglio costi'!$G$6:$G$130,I$4,'M16 dettaglio costi'!$L$6:$L$130,$A9)</f>
        <v>0</v>
      </c>
      <c r="J9" s="182">
        <f>SUMIFS('M16 dettaglio costi'!$K$6:$K$130,'M16 dettaglio costi'!$G$6:$G$130,J$4,'M16 dettaglio costi'!$L$6:$L$130,$A9)</f>
        <v>0</v>
      </c>
      <c r="K9" s="182">
        <f>SUMIFS('M16 dettaglio costi'!$K$6:$K$130,'M16 dettaglio costi'!$G$6:$G$130,K$4,'M16 dettaglio costi'!$L$6:$L$130,$A9)</f>
        <v>0</v>
      </c>
      <c r="L9" s="182">
        <f>SUMIFS('M16 dettaglio costi'!$K$6:$K$130,'M16 dettaglio costi'!$G$6:$G$130,L$4,'M16 dettaglio costi'!$L$6:$L$130,$A9)</f>
        <v>0</v>
      </c>
      <c r="M9" s="182">
        <f>SUMIFS('M16 dettaglio costi'!$K$6:$K$130,'M16 dettaglio costi'!$G$6:$G$130,M$4,'M16 dettaglio costi'!$L$6:$L$130,$A9)</f>
        <v>0</v>
      </c>
      <c r="N9" s="271">
        <f>SUM(B9:M9)</f>
        <v>0</v>
      </c>
    </row>
    <row r="10" spans="1:14" ht="32.25" customHeight="1" x14ac:dyDescent="0.25">
      <c r="A10" s="264" t="s">
        <v>852</v>
      </c>
      <c r="B10" s="182">
        <f>'M16 per partner-costi'!B15</f>
        <v>0</v>
      </c>
      <c r="C10" s="182">
        <f>'M16 per partner-costi'!C15</f>
        <v>0</v>
      </c>
      <c r="D10" s="182">
        <f>'M16 per partner-costi'!D15</f>
        <v>0</v>
      </c>
      <c r="E10" s="182">
        <f>'M16 per partner-costi'!E15</f>
        <v>0</v>
      </c>
      <c r="F10" s="182">
        <f>'M16 per partner-costi'!F15</f>
        <v>0</v>
      </c>
      <c r="G10" s="182">
        <f>'M16 per partner-costi'!G15</f>
        <v>0</v>
      </c>
      <c r="H10" s="182">
        <f>'M16 per partner-costi'!H15</f>
        <v>0</v>
      </c>
      <c r="I10" s="182">
        <f>'M16 per partner-costi'!I15</f>
        <v>0</v>
      </c>
      <c r="J10" s="182">
        <f>'M16 per partner-costi'!J15</f>
        <v>0</v>
      </c>
      <c r="K10" s="182">
        <f>'M16 per partner-costi'!K15</f>
        <v>0</v>
      </c>
      <c r="L10" s="182">
        <f>'M16 per partner-costi'!L15</f>
        <v>0</v>
      </c>
      <c r="M10" s="182">
        <f>'M16 per partner-costi'!M15</f>
        <v>0</v>
      </c>
      <c r="N10" s="271">
        <f>SUM(B10:M10)</f>
        <v>0</v>
      </c>
    </row>
    <row r="11" spans="1:14" ht="32.25" customHeight="1" x14ac:dyDescent="0.25">
      <c r="A11" s="272" t="s">
        <v>184</v>
      </c>
      <c r="B11" s="204">
        <f>SUM(B5:B10)</f>
        <v>0</v>
      </c>
      <c r="C11" s="204">
        <f t="shared" ref="C11:N11" si="1">SUM(C5:C10)</f>
        <v>0</v>
      </c>
      <c r="D11" s="204">
        <f t="shared" si="1"/>
        <v>0</v>
      </c>
      <c r="E11" s="204">
        <f t="shared" si="1"/>
        <v>0</v>
      </c>
      <c r="F11" s="204">
        <f t="shared" si="1"/>
        <v>0</v>
      </c>
      <c r="G11" s="204">
        <f t="shared" si="1"/>
        <v>0</v>
      </c>
      <c r="H11" s="204">
        <f t="shared" si="1"/>
        <v>0</v>
      </c>
      <c r="I11" s="204">
        <f t="shared" si="1"/>
        <v>0</v>
      </c>
      <c r="J11" s="204">
        <f t="shared" si="1"/>
        <v>0</v>
      </c>
      <c r="K11" s="204">
        <f t="shared" si="1"/>
        <v>0</v>
      </c>
      <c r="L11" s="204">
        <f t="shared" si="1"/>
        <v>0</v>
      </c>
      <c r="M11" s="204">
        <f t="shared" si="1"/>
        <v>0</v>
      </c>
      <c r="N11" s="204">
        <f t="shared" si="1"/>
        <v>0</v>
      </c>
    </row>
  </sheetData>
  <mergeCells count="3">
    <mergeCell ref="A3:A4"/>
    <mergeCell ref="B3:M3"/>
    <mergeCell ref="N3:N4"/>
  </mergeCells>
  <hyperlinks>
    <hyperlink ref="D1" location="Indice!A1" display="Torna all'indice"/>
  </hyperlinks>
  <pageMargins left="0.62992125984251968" right="0.15748031496062992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ColWidth="9" defaultRowHeight="15.6" x14ac:dyDescent="0.3"/>
  <cols>
    <col min="1" max="16384" width="9" style="42"/>
  </cols>
  <sheetData>
    <row r="1" spans="1:1" x14ac:dyDescent="0.3">
      <c r="A1" s="113" t="s">
        <v>462</v>
      </c>
    </row>
    <row r="2" spans="1:1" x14ac:dyDescent="0.3">
      <c r="A2" s="42" t="s">
        <v>605</v>
      </c>
    </row>
    <row r="3" spans="1:1" x14ac:dyDescent="0.3">
      <c r="A3" s="42" t="s">
        <v>606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style="42" bestFit="1" customWidth="1"/>
    <col min="2" max="16384" width="11.19921875" style="42"/>
  </cols>
  <sheetData>
    <row r="1" spans="1:1" x14ac:dyDescent="0.3">
      <c r="A1" s="114" t="s">
        <v>323</v>
      </c>
    </row>
    <row r="2" spans="1:1" x14ac:dyDescent="0.3">
      <c r="A2" s="42" t="s">
        <v>462</v>
      </c>
    </row>
    <row r="3" spans="1:1" x14ac:dyDescent="0.3">
      <c r="A3" s="42" t="s">
        <v>570</v>
      </c>
    </row>
    <row r="4" spans="1:1" x14ac:dyDescent="0.3">
      <c r="A4" s="42" t="s">
        <v>571</v>
      </c>
    </row>
  </sheetData>
  <pageMargins left="0.75" right="0.75" top="1" bottom="1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>
      <selection activeCell="B2" sqref="B2"/>
    </sheetView>
  </sheetViews>
  <sheetFormatPr defaultColWidth="9" defaultRowHeight="15.6" x14ac:dyDescent="0.3"/>
  <cols>
    <col min="1" max="1" width="70.19921875" style="42" customWidth="1"/>
    <col min="2" max="2" width="43" style="42" customWidth="1"/>
    <col min="3" max="3" width="18.69921875" style="42" customWidth="1"/>
    <col min="4" max="4" width="12.69921875" style="42" customWidth="1"/>
    <col min="5" max="9" width="9" style="42"/>
    <col min="10" max="10" width="18.19921875" style="42" customWidth="1"/>
    <col min="11" max="11" width="12.3984375" style="42" customWidth="1"/>
    <col min="12" max="22" width="9" style="42"/>
    <col min="23" max="23" width="13.69921875" style="42" customWidth="1"/>
    <col min="24" max="16384" width="9" style="42"/>
  </cols>
  <sheetData>
    <row r="1" spans="1:2" s="114" customFormat="1" x14ac:dyDescent="0.3">
      <c r="A1" s="114" t="s">
        <v>515</v>
      </c>
      <c r="B1" s="114" t="s">
        <v>514</v>
      </c>
    </row>
    <row r="2" spans="1:2" x14ac:dyDescent="0.3">
      <c r="A2" s="113" t="s">
        <v>462</v>
      </c>
      <c r="B2" s="113" t="s">
        <v>462</v>
      </c>
    </row>
    <row r="3" spans="1:2" x14ac:dyDescent="0.3">
      <c r="A3" s="42" t="s">
        <v>492</v>
      </c>
      <c r="B3" s="42" t="s">
        <v>516</v>
      </c>
    </row>
    <row r="4" spans="1:2" x14ac:dyDescent="0.3">
      <c r="A4" s="42" t="s">
        <v>493</v>
      </c>
      <c r="B4" s="42" t="s">
        <v>517</v>
      </c>
    </row>
    <row r="5" spans="1:2" x14ac:dyDescent="0.3">
      <c r="A5" s="42" t="s">
        <v>494</v>
      </c>
      <c r="B5" s="42" t="s">
        <v>518</v>
      </c>
    </row>
    <row r="6" spans="1:2" x14ac:dyDescent="0.3">
      <c r="A6" s="42" t="s">
        <v>495</v>
      </c>
      <c r="B6" s="42" t="s">
        <v>519</v>
      </c>
    </row>
    <row r="7" spans="1:2" x14ac:dyDescent="0.3">
      <c r="A7" s="42" t="s">
        <v>496</v>
      </c>
      <c r="B7" s="42" t="s">
        <v>520</v>
      </c>
    </row>
    <row r="8" spans="1:2" x14ac:dyDescent="0.3">
      <c r="A8" s="42" t="s">
        <v>497</v>
      </c>
      <c r="B8" s="42" t="s">
        <v>521</v>
      </c>
    </row>
    <row r="9" spans="1:2" x14ac:dyDescent="0.3">
      <c r="A9" s="42" t="s">
        <v>498</v>
      </c>
      <c r="B9" s="42" t="s">
        <v>522</v>
      </c>
    </row>
    <row r="10" spans="1:2" x14ac:dyDescent="0.3">
      <c r="A10" s="42" t="s">
        <v>499</v>
      </c>
      <c r="B10" s="42" t="s">
        <v>523</v>
      </c>
    </row>
    <row r="11" spans="1:2" x14ac:dyDescent="0.3">
      <c r="A11" s="42" t="s">
        <v>500</v>
      </c>
      <c r="B11" s="42" t="s">
        <v>1004</v>
      </c>
    </row>
    <row r="12" spans="1:2" x14ac:dyDescent="0.3">
      <c r="A12" s="42" t="s">
        <v>501</v>
      </c>
      <c r="B12" s="42" t="s">
        <v>524</v>
      </c>
    </row>
    <row r="13" spans="1:2" x14ac:dyDescent="0.3">
      <c r="A13" s="42" t="s">
        <v>502</v>
      </c>
      <c r="B13" s="42" t="s">
        <v>525</v>
      </c>
    </row>
    <row r="14" spans="1:2" x14ac:dyDescent="0.3">
      <c r="A14" s="42" t="s">
        <v>503</v>
      </c>
      <c r="B14" s="42" t="s">
        <v>526</v>
      </c>
    </row>
    <row r="15" spans="1:2" x14ac:dyDescent="0.3">
      <c r="A15" s="42" t="s">
        <v>504</v>
      </c>
      <c r="B15" s="42" t="s">
        <v>527</v>
      </c>
    </row>
    <row r="16" spans="1:2" x14ac:dyDescent="0.3">
      <c r="A16" s="42" t="s">
        <v>506</v>
      </c>
      <c r="B16" s="42" t="s">
        <v>528</v>
      </c>
    </row>
    <row r="17" spans="1:2" x14ac:dyDescent="0.3">
      <c r="A17" s="42" t="s">
        <v>679</v>
      </c>
      <c r="B17" s="42" t="s">
        <v>529</v>
      </c>
    </row>
    <row r="18" spans="1:2" x14ac:dyDescent="0.3">
      <c r="A18" s="42" t="s">
        <v>505</v>
      </c>
      <c r="B18" s="42" t="s">
        <v>530</v>
      </c>
    </row>
    <row r="19" spans="1:2" x14ac:dyDescent="0.3">
      <c r="A19" s="42" t="s">
        <v>507</v>
      </c>
      <c r="B19" s="42" t="s">
        <v>531</v>
      </c>
    </row>
    <row r="20" spans="1:2" x14ac:dyDescent="0.3">
      <c r="A20" s="42" t="s">
        <v>508</v>
      </c>
      <c r="B20" s="42" t="s">
        <v>532</v>
      </c>
    </row>
    <row r="21" spans="1:2" x14ac:dyDescent="0.3">
      <c r="A21" s="42" t="s">
        <v>509</v>
      </c>
      <c r="B21" s="42" t="s">
        <v>533</v>
      </c>
    </row>
    <row r="22" spans="1:2" x14ac:dyDescent="0.3">
      <c r="A22" s="42" t="s">
        <v>510</v>
      </c>
      <c r="B22" s="42" t="s">
        <v>534</v>
      </c>
    </row>
    <row r="23" spans="1:2" x14ac:dyDescent="0.3">
      <c r="A23" s="42" t="s">
        <v>511</v>
      </c>
      <c r="B23" s="42" t="s">
        <v>535</v>
      </c>
    </row>
    <row r="24" spans="1:2" x14ac:dyDescent="0.3">
      <c r="A24" s="42" t="s">
        <v>512</v>
      </c>
      <c r="B24" s="42" t="s">
        <v>536</v>
      </c>
    </row>
    <row r="25" spans="1:2" x14ac:dyDescent="0.3">
      <c r="A25" s="42" t="s">
        <v>513</v>
      </c>
      <c r="B25" s="42" t="s">
        <v>537</v>
      </c>
    </row>
    <row r="26" spans="1:2" x14ac:dyDescent="0.3">
      <c r="B26" s="42" t="s">
        <v>1005</v>
      </c>
    </row>
    <row r="27" spans="1:2" x14ac:dyDescent="0.3">
      <c r="B27" s="42" t="s">
        <v>1006</v>
      </c>
    </row>
    <row r="28" spans="1:2" x14ac:dyDescent="0.3">
      <c r="B28" s="42" t="s">
        <v>538</v>
      </c>
    </row>
    <row r="29" spans="1:2" x14ac:dyDescent="0.3">
      <c r="B29" s="42" t="s">
        <v>539</v>
      </c>
    </row>
    <row r="30" spans="1:2" x14ac:dyDescent="0.3">
      <c r="B30" s="42" t="s">
        <v>540</v>
      </c>
    </row>
    <row r="31" spans="1:2" x14ac:dyDescent="0.3">
      <c r="B31" s="42" t="s">
        <v>541</v>
      </c>
    </row>
    <row r="32" spans="1:2" x14ac:dyDescent="0.3">
      <c r="B32" s="42" t="s">
        <v>542</v>
      </c>
    </row>
    <row r="33" spans="2:2" x14ac:dyDescent="0.3">
      <c r="B33" s="42" t="s">
        <v>543</v>
      </c>
    </row>
    <row r="34" spans="2:2" x14ac:dyDescent="0.3">
      <c r="B34" s="42" t="s">
        <v>544</v>
      </c>
    </row>
    <row r="35" spans="2:2" x14ac:dyDescent="0.3">
      <c r="B35" s="42" t="s">
        <v>545</v>
      </c>
    </row>
    <row r="36" spans="2:2" x14ac:dyDescent="0.3">
      <c r="B36" s="42" t="s">
        <v>546</v>
      </c>
    </row>
    <row r="37" spans="2:2" x14ac:dyDescent="0.3">
      <c r="B37" s="42" t="s">
        <v>547</v>
      </c>
    </row>
    <row r="38" spans="2:2" x14ac:dyDescent="0.3">
      <c r="B38" s="42" t="s">
        <v>548</v>
      </c>
    </row>
    <row r="39" spans="2:2" x14ac:dyDescent="0.3">
      <c r="B39" s="42" t="s">
        <v>549</v>
      </c>
    </row>
    <row r="40" spans="2:2" x14ac:dyDescent="0.3">
      <c r="B40" s="42" t="s">
        <v>550</v>
      </c>
    </row>
    <row r="41" spans="2:2" x14ac:dyDescent="0.3">
      <c r="B41" s="42" t="s">
        <v>551</v>
      </c>
    </row>
    <row r="42" spans="2:2" x14ac:dyDescent="0.3">
      <c r="B42" s="42" t="s">
        <v>1007</v>
      </c>
    </row>
    <row r="43" spans="2:2" x14ac:dyDescent="0.3">
      <c r="B43" s="42" t="s">
        <v>1008</v>
      </c>
    </row>
    <row r="44" spans="2:2" x14ac:dyDescent="0.3">
      <c r="B44" s="42" t="s">
        <v>1009</v>
      </c>
    </row>
    <row r="45" spans="2:2" x14ac:dyDescent="0.3">
      <c r="B45" s="42" t="s">
        <v>552</v>
      </c>
    </row>
    <row r="46" spans="2:2" x14ac:dyDescent="0.3">
      <c r="B46" s="42" t="s">
        <v>553</v>
      </c>
    </row>
    <row r="47" spans="2:2" x14ac:dyDescent="0.3">
      <c r="B47" s="42" t="s">
        <v>554</v>
      </c>
    </row>
    <row r="48" spans="2:2" x14ac:dyDescent="0.3">
      <c r="B48" s="42" t="s">
        <v>555</v>
      </c>
    </row>
    <row r="49" spans="2:2" x14ac:dyDescent="0.3">
      <c r="B49" s="42" t="s">
        <v>556</v>
      </c>
    </row>
    <row r="50" spans="2:2" x14ac:dyDescent="0.3">
      <c r="B50" s="42" t="s">
        <v>557</v>
      </c>
    </row>
    <row r="51" spans="2:2" x14ac:dyDescent="0.3">
      <c r="B51" s="42" t="s">
        <v>1010</v>
      </c>
    </row>
    <row r="52" spans="2:2" x14ac:dyDescent="0.3">
      <c r="B52" s="42" t="s">
        <v>558</v>
      </c>
    </row>
    <row r="53" spans="2:2" x14ac:dyDescent="0.3">
      <c r="B53" s="42" t="s">
        <v>559</v>
      </c>
    </row>
    <row r="54" spans="2:2" x14ac:dyDescent="0.3">
      <c r="B54" s="42" t="s">
        <v>560</v>
      </c>
    </row>
    <row r="55" spans="2:2" x14ac:dyDescent="0.3">
      <c r="B55" s="42" t="s">
        <v>561</v>
      </c>
    </row>
    <row r="56" spans="2:2" x14ac:dyDescent="0.3">
      <c r="B56" s="42" t="s">
        <v>562</v>
      </c>
    </row>
    <row r="57" spans="2:2" x14ac:dyDescent="0.3">
      <c r="B57" s="42" t="s">
        <v>563</v>
      </c>
    </row>
    <row r="58" spans="2:2" x14ac:dyDescent="0.3">
      <c r="B58" s="42" t="s">
        <v>564</v>
      </c>
    </row>
    <row r="59" spans="2:2" x14ac:dyDescent="0.3">
      <c r="B59" s="42" t="s">
        <v>565</v>
      </c>
    </row>
    <row r="60" spans="2:2" x14ac:dyDescent="0.3">
      <c r="B60" s="42" t="s">
        <v>566</v>
      </c>
    </row>
    <row r="61" spans="2:2" x14ac:dyDescent="0.3">
      <c r="B61" s="42" t="s">
        <v>567</v>
      </c>
    </row>
    <row r="62" spans="2:2" x14ac:dyDescent="0.3">
      <c r="B62" s="42" t="s">
        <v>568</v>
      </c>
    </row>
    <row r="63" spans="2:2" x14ac:dyDescent="0.3">
      <c r="B63" s="42" t="s">
        <v>569</v>
      </c>
    </row>
    <row r="64" spans="2:2" x14ac:dyDescent="0.3">
      <c r="B64" s="42" t="s">
        <v>1011</v>
      </c>
    </row>
    <row r="65" spans="2:2" x14ac:dyDescent="0.3">
      <c r="B65" s="42" t="s">
        <v>1012</v>
      </c>
    </row>
    <row r="66" spans="2:2" x14ac:dyDescent="0.3">
      <c r="B66" s="42" t="s">
        <v>1013</v>
      </c>
    </row>
    <row r="67" spans="2:2" x14ac:dyDescent="0.3">
      <c r="B67" s="42" t="s">
        <v>1014</v>
      </c>
    </row>
    <row r="68" spans="2:2" x14ac:dyDescent="0.3">
      <c r="B68" s="42" t="s">
        <v>1015</v>
      </c>
    </row>
    <row r="69" spans="2:2" x14ac:dyDescent="0.3">
      <c r="B69" s="42" t="s">
        <v>1016</v>
      </c>
    </row>
    <row r="70" spans="2:2" x14ac:dyDescent="0.3">
      <c r="B70" s="42" t="s">
        <v>1017</v>
      </c>
    </row>
    <row r="71" spans="2:2" x14ac:dyDescent="0.3">
      <c r="B71" s="42" t="s">
        <v>1018</v>
      </c>
    </row>
    <row r="72" spans="2:2" x14ac:dyDescent="0.3">
      <c r="B72" s="42" t="s">
        <v>1019</v>
      </c>
    </row>
    <row r="73" spans="2:2" x14ac:dyDescent="0.3">
      <c r="B73" s="42" t="s">
        <v>1020</v>
      </c>
    </row>
    <row r="74" spans="2:2" x14ac:dyDescent="0.3">
      <c r="B74" s="42" t="s">
        <v>1021</v>
      </c>
    </row>
    <row r="75" spans="2:2" x14ac:dyDescent="0.3">
      <c r="B75" s="42" t="s">
        <v>1022</v>
      </c>
    </row>
    <row r="76" spans="2:2" x14ac:dyDescent="0.3">
      <c r="B76" s="42" t="s">
        <v>1023</v>
      </c>
    </row>
    <row r="77" spans="2:2" x14ac:dyDescent="0.3">
      <c r="B77" s="42" t="s">
        <v>1024</v>
      </c>
    </row>
    <row r="78" spans="2:2" x14ac:dyDescent="0.3">
      <c r="B78" s="42" t="s">
        <v>1025</v>
      </c>
    </row>
    <row r="79" spans="2:2" x14ac:dyDescent="0.3">
      <c r="B79" s="42" t="s">
        <v>1026</v>
      </c>
    </row>
    <row r="80" spans="2:2" x14ac:dyDescent="0.3">
      <c r="B80" s="42" t="s">
        <v>1027</v>
      </c>
    </row>
    <row r="81" spans="2:2" x14ac:dyDescent="0.3">
      <c r="B81" s="42" t="s">
        <v>1028</v>
      </c>
    </row>
    <row r="82" spans="2:2" x14ac:dyDescent="0.3">
      <c r="B82" s="42" t="s">
        <v>1029</v>
      </c>
    </row>
    <row r="83" spans="2:2" x14ac:dyDescent="0.3">
      <c r="B83" s="42" t="s">
        <v>1030</v>
      </c>
    </row>
    <row r="84" spans="2:2" x14ac:dyDescent="0.3">
      <c r="B84" s="42" t="s">
        <v>1031</v>
      </c>
    </row>
    <row r="85" spans="2:2" x14ac:dyDescent="0.3">
      <c r="B85" s="42" t="s">
        <v>1032</v>
      </c>
    </row>
    <row r="86" spans="2:2" x14ac:dyDescent="0.3">
      <c r="B86" s="42" t="s">
        <v>1033</v>
      </c>
    </row>
    <row r="87" spans="2:2" x14ac:dyDescent="0.3">
      <c r="B87" s="42" t="s">
        <v>1034</v>
      </c>
    </row>
    <row r="88" spans="2:2" x14ac:dyDescent="0.3">
      <c r="B88" s="42" t="s">
        <v>1035</v>
      </c>
    </row>
    <row r="89" spans="2:2" x14ac:dyDescent="0.3">
      <c r="B89" s="42" t="s">
        <v>1036</v>
      </c>
    </row>
    <row r="90" spans="2:2" x14ac:dyDescent="0.3">
      <c r="B90" s="42" t="s">
        <v>1037</v>
      </c>
    </row>
    <row r="91" spans="2:2" x14ac:dyDescent="0.3">
      <c r="B91" s="42" t="s">
        <v>1038</v>
      </c>
    </row>
    <row r="92" spans="2:2" x14ac:dyDescent="0.3">
      <c r="B92" s="42" t="s">
        <v>1039</v>
      </c>
    </row>
    <row r="93" spans="2:2" x14ac:dyDescent="0.3">
      <c r="B93" s="42" t="s">
        <v>1040</v>
      </c>
    </row>
    <row r="94" spans="2:2" x14ac:dyDescent="0.3">
      <c r="B94" s="42" t="s">
        <v>1041</v>
      </c>
    </row>
    <row r="95" spans="2:2" x14ac:dyDescent="0.3">
      <c r="B95" s="42" t="s">
        <v>1042</v>
      </c>
    </row>
    <row r="96" spans="2:2" x14ac:dyDescent="0.3">
      <c r="B96" s="42" t="s">
        <v>1043</v>
      </c>
    </row>
    <row r="97" spans="2:2" x14ac:dyDescent="0.3">
      <c r="B97" s="42" t="s">
        <v>1044</v>
      </c>
    </row>
    <row r="98" spans="2:2" x14ac:dyDescent="0.3">
      <c r="B98" s="42" t="s">
        <v>1045</v>
      </c>
    </row>
    <row r="99" spans="2:2" x14ac:dyDescent="0.3">
      <c r="B99" s="42" t="s">
        <v>1046</v>
      </c>
    </row>
    <row r="100" spans="2:2" x14ac:dyDescent="0.3">
      <c r="B100" s="42" t="s">
        <v>1047</v>
      </c>
    </row>
    <row r="101" spans="2:2" x14ac:dyDescent="0.3">
      <c r="B101" s="42" t="s">
        <v>1048</v>
      </c>
    </row>
    <row r="102" spans="2:2" x14ac:dyDescent="0.3">
      <c r="B102" s="42" t="s">
        <v>1049</v>
      </c>
    </row>
    <row r="103" spans="2:2" x14ac:dyDescent="0.3">
      <c r="B103" s="42" t="s">
        <v>1050</v>
      </c>
    </row>
    <row r="104" spans="2:2" x14ac:dyDescent="0.3">
      <c r="B104" s="42" t="s">
        <v>1051</v>
      </c>
    </row>
    <row r="105" spans="2:2" x14ac:dyDescent="0.3">
      <c r="B105" s="42" t="s">
        <v>1052</v>
      </c>
    </row>
    <row r="106" spans="2:2" x14ac:dyDescent="0.3">
      <c r="B106" s="42" t="s">
        <v>1053</v>
      </c>
    </row>
    <row r="107" spans="2:2" x14ac:dyDescent="0.3">
      <c r="B107" s="42" t="s">
        <v>1054</v>
      </c>
    </row>
    <row r="108" spans="2:2" x14ac:dyDescent="0.3">
      <c r="B108" s="42" t="s">
        <v>1055</v>
      </c>
    </row>
    <row r="109" spans="2:2" x14ac:dyDescent="0.3">
      <c r="B109" s="42" t="s">
        <v>1056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style="42" customWidth="1"/>
    <col min="2" max="16384" width="11.19921875" style="42"/>
  </cols>
  <sheetData>
    <row r="1" spans="1:1" x14ac:dyDescent="0.3">
      <c r="A1" s="114" t="s">
        <v>196</v>
      </c>
    </row>
    <row r="2" spans="1:1" x14ac:dyDescent="0.3">
      <c r="A2" s="42" t="s">
        <v>462</v>
      </c>
    </row>
    <row r="3" spans="1:1" x14ac:dyDescent="0.3">
      <c r="A3" s="42" t="s">
        <v>197</v>
      </c>
    </row>
    <row r="4" spans="1:1" x14ac:dyDescent="0.3">
      <c r="A4" s="42" t="s">
        <v>198</v>
      </c>
    </row>
    <row r="5" spans="1:1" x14ac:dyDescent="0.3">
      <c r="A5" s="42" t="s">
        <v>199</v>
      </c>
    </row>
    <row r="6" spans="1:1" x14ac:dyDescent="0.3">
      <c r="A6" s="42" t="s">
        <v>200</v>
      </c>
    </row>
    <row r="7" spans="1:1" x14ac:dyDescent="0.3">
      <c r="A7" s="42" t="s">
        <v>201</v>
      </c>
    </row>
  </sheetData>
  <pageMargins left="0.75" right="0.75" top="1" bottom="1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style="42" bestFit="1" customWidth="1"/>
    <col min="2" max="2" width="79" style="42" customWidth="1"/>
    <col min="3" max="16384" width="11.19921875" style="42"/>
  </cols>
  <sheetData>
    <row r="1" spans="1:2" ht="20.100000000000001" customHeight="1" x14ac:dyDescent="0.3">
      <c r="A1" s="114" t="s">
        <v>3</v>
      </c>
      <c r="B1" s="114" t="s">
        <v>10</v>
      </c>
    </row>
    <row r="2" spans="1:2" ht="20.100000000000001" customHeight="1" x14ac:dyDescent="0.3">
      <c r="A2" s="42" t="s">
        <v>462</v>
      </c>
      <c r="B2" s="42" t="s">
        <v>462</v>
      </c>
    </row>
    <row r="3" spans="1:2" x14ac:dyDescent="0.3">
      <c r="A3" s="42" t="s">
        <v>4</v>
      </c>
      <c r="B3" s="42" t="s">
        <v>95</v>
      </c>
    </row>
    <row r="4" spans="1:2" x14ac:dyDescent="0.3">
      <c r="B4" s="42" t="s">
        <v>104</v>
      </c>
    </row>
    <row r="5" spans="1:2" x14ac:dyDescent="0.3">
      <c r="B5" s="42" t="s">
        <v>105</v>
      </c>
    </row>
    <row r="6" spans="1:2" x14ac:dyDescent="0.3">
      <c r="A6" s="42" t="s">
        <v>5</v>
      </c>
      <c r="B6" s="42" t="s">
        <v>106</v>
      </c>
    </row>
    <row r="7" spans="1:2" x14ac:dyDescent="0.3">
      <c r="B7" s="42" t="s">
        <v>107</v>
      </c>
    </row>
    <row r="8" spans="1:2" x14ac:dyDescent="0.3">
      <c r="A8" s="42" t="s">
        <v>6</v>
      </c>
      <c r="B8" s="42" t="s">
        <v>108</v>
      </c>
    </row>
    <row r="9" spans="1:2" x14ac:dyDescent="0.3">
      <c r="B9" s="42" t="s">
        <v>109</v>
      </c>
    </row>
    <row r="10" spans="1:2" x14ac:dyDescent="0.3">
      <c r="A10" s="42" t="s">
        <v>7</v>
      </c>
      <c r="B10" s="42" t="s">
        <v>110</v>
      </c>
    </row>
    <row r="11" spans="1:2" x14ac:dyDescent="0.3">
      <c r="B11" s="42" t="s">
        <v>111</v>
      </c>
    </row>
    <row r="12" spans="1:2" x14ac:dyDescent="0.3">
      <c r="B12" s="42" t="s">
        <v>112</v>
      </c>
    </row>
    <row r="13" spans="1:2" x14ac:dyDescent="0.3">
      <c r="A13" s="42" t="s">
        <v>8</v>
      </c>
      <c r="B13" s="42" t="s">
        <v>101</v>
      </c>
    </row>
    <row r="14" spans="1:2" x14ac:dyDescent="0.3">
      <c r="B14" s="42" t="s">
        <v>102</v>
      </c>
    </row>
    <row r="15" spans="1:2" x14ac:dyDescent="0.3">
      <c r="B15" s="42" t="s">
        <v>96</v>
      </c>
    </row>
    <row r="16" spans="1:2" x14ac:dyDescent="0.3">
      <c r="B16" s="42" t="s">
        <v>103</v>
      </c>
    </row>
    <row r="17" spans="1:2" x14ac:dyDescent="0.3">
      <c r="B17" s="42" t="s">
        <v>97</v>
      </c>
    </row>
    <row r="18" spans="1:2" x14ac:dyDescent="0.3">
      <c r="A18" s="42" t="s">
        <v>9</v>
      </c>
      <c r="B18" s="42" t="s">
        <v>98</v>
      </c>
    </row>
    <row r="19" spans="1:2" x14ac:dyDescent="0.3">
      <c r="B19" s="42" t="s">
        <v>99</v>
      </c>
    </row>
    <row r="20" spans="1:2" x14ac:dyDescent="0.3">
      <c r="B20" s="42" t="s">
        <v>100</v>
      </c>
    </row>
  </sheetData>
  <pageMargins left="0.75" right="0.75" top="1" bottom="1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style="42" customWidth="1"/>
    <col min="2" max="16384" width="11.19921875" style="42"/>
  </cols>
  <sheetData>
    <row r="1" spans="1:1" x14ac:dyDescent="0.3">
      <c r="A1" s="114" t="s">
        <v>11</v>
      </c>
    </row>
    <row r="2" spans="1:1" x14ac:dyDescent="0.3">
      <c r="A2" s="42" t="s">
        <v>462</v>
      </c>
    </row>
    <row r="3" spans="1:1" x14ac:dyDescent="0.3">
      <c r="A3" s="42" t="s">
        <v>434</v>
      </c>
    </row>
    <row r="4" spans="1:1" x14ac:dyDescent="0.3">
      <c r="A4" s="42" t="s">
        <v>435</v>
      </c>
    </row>
    <row r="5" spans="1:1" x14ac:dyDescent="0.3">
      <c r="A5" s="42" t="s">
        <v>436</v>
      </c>
    </row>
    <row r="6" spans="1:1" x14ac:dyDescent="0.3">
      <c r="A6" s="42" t="s">
        <v>437</v>
      </c>
    </row>
    <row r="7" spans="1:1" x14ac:dyDescent="0.3">
      <c r="A7" s="42" t="s">
        <v>438</v>
      </c>
    </row>
    <row r="8" spans="1:1" x14ac:dyDescent="0.3">
      <c r="A8" s="42" t="s">
        <v>439</v>
      </c>
    </row>
    <row r="9" spans="1:1" x14ac:dyDescent="0.3">
      <c r="A9" s="42" t="s">
        <v>440</v>
      </c>
    </row>
    <row r="10" spans="1:1" x14ac:dyDescent="0.3">
      <c r="A10" s="42" t="s">
        <v>441</v>
      </c>
    </row>
    <row r="11" spans="1:1" x14ac:dyDescent="0.3">
      <c r="A11" s="42" t="s">
        <v>442</v>
      </c>
    </row>
    <row r="12" spans="1:1" x14ac:dyDescent="0.3">
      <c r="A12" s="42" t="s">
        <v>443</v>
      </c>
    </row>
    <row r="13" spans="1:1" x14ac:dyDescent="0.3">
      <c r="A13" s="42" t="s">
        <v>444</v>
      </c>
    </row>
    <row r="14" spans="1:1" x14ac:dyDescent="0.3">
      <c r="A14" s="42" t="s">
        <v>445</v>
      </c>
    </row>
    <row r="15" spans="1:1" x14ac:dyDescent="0.3">
      <c r="A15" s="42" t="s">
        <v>713</v>
      </c>
    </row>
    <row r="16" spans="1:1" x14ac:dyDescent="0.3">
      <c r="A16" s="42" t="s">
        <v>446</v>
      </c>
    </row>
    <row r="17" spans="1:1" x14ac:dyDescent="0.3">
      <c r="A17" s="42" t="s">
        <v>447</v>
      </c>
    </row>
    <row r="18" spans="1:1" x14ac:dyDescent="0.3">
      <c r="A18" s="42" t="s">
        <v>448</v>
      </c>
    </row>
    <row r="19" spans="1:1" x14ac:dyDescent="0.3">
      <c r="A19" s="42" t="s">
        <v>449</v>
      </c>
    </row>
    <row r="20" spans="1:1" x14ac:dyDescent="0.3">
      <c r="A20" s="42" t="s">
        <v>450</v>
      </c>
    </row>
    <row r="21" spans="1:1" x14ac:dyDescent="0.3">
      <c r="A21" s="42" t="s">
        <v>451</v>
      </c>
    </row>
    <row r="22" spans="1:1" x14ac:dyDescent="0.3">
      <c r="A22" s="42" t="s">
        <v>452</v>
      </c>
    </row>
    <row r="23" spans="1:1" x14ac:dyDescent="0.3">
      <c r="A23" s="42" t="s">
        <v>453</v>
      </c>
    </row>
    <row r="24" spans="1:1" x14ac:dyDescent="0.3">
      <c r="A24" s="42" t="s">
        <v>454</v>
      </c>
    </row>
    <row r="25" spans="1:1" x14ac:dyDescent="0.3">
      <c r="A25" s="42" t="s">
        <v>455</v>
      </c>
    </row>
    <row r="26" spans="1:1" x14ac:dyDescent="0.3">
      <c r="A26" s="42" t="s">
        <v>734</v>
      </c>
    </row>
    <row r="27" spans="1:1" x14ac:dyDescent="0.3">
      <c r="A27" s="42" t="s">
        <v>128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style="42" customWidth="1"/>
    <col min="2" max="2" width="41" style="42" customWidth="1"/>
    <col min="3" max="16384" width="11.19921875" style="42"/>
  </cols>
  <sheetData>
    <row r="1" spans="1:2" ht="22.35" customHeight="1" x14ac:dyDescent="0.3">
      <c r="A1" s="114" t="s">
        <v>51</v>
      </c>
      <c r="B1" s="114" t="s">
        <v>17</v>
      </c>
    </row>
    <row r="2" spans="1:2" ht="17.7" customHeight="1" x14ac:dyDescent="0.3">
      <c r="A2" s="42" t="s">
        <v>635</v>
      </c>
      <c r="B2" s="42" t="s">
        <v>636</v>
      </c>
    </row>
    <row r="3" spans="1:2" x14ac:dyDescent="0.3">
      <c r="A3" s="42" t="s">
        <v>18</v>
      </c>
      <c r="B3" s="42" t="s">
        <v>19</v>
      </c>
    </row>
    <row r="4" spans="1:2" x14ac:dyDescent="0.3">
      <c r="A4" s="42" t="s">
        <v>20</v>
      </c>
      <c r="B4" s="42" t="s">
        <v>52</v>
      </c>
    </row>
    <row r="5" spans="1:2" x14ac:dyDescent="0.3">
      <c r="A5" s="42" t="s">
        <v>21</v>
      </c>
      <c r="B5" s="42" t="s">
        <v>53</v>
      </c>
    </row>
    <row r="6" spans="1:2" x14ac:dyDescent="0.3">
      <c r="A6" s="42" t="s">
        <v>22</v>
      </c>
      <c r="B6" s="42" t="s">
        <v>54</v>
      </c>
    </row>
    <row r="7" spans="1:2" x14ac:dyDescent="0.3">
      <c r="A7" s="42" t="s">
        <v>23</v>
      </c>
      <c r="B7" s="42" t="s">
        <v>24</v>
      </c>
    </row>
    <row r="8" spans="1:2" x14ac:dyDescent="0.3">
      <c r="A8" s="42" t="s">
        <v>25</v>
      </c>
      <c r="B8" s="42" t="s">
        <v>26</v>
      </c>
    </row>
    <row r="9" spans="1:2" x14ac:dyDescent="0.3">
      <c r="A9" s="42" t="s">
        <v>27</v>
      </c>
      <c r="B9" s="42" t="s">
        <v>28</v>
      </c>
    </row>
    <row r="10" spans="1:2" x14ac:dyDescent="0.3">
      <c r="A10" s="42" t="s">
        <v>29</v>
      </c>
      <c r="B10" s="42" t="s">
        <v>30</v>
      </c>
    </row>
    <row r="11" spans="1:2" x14ac:dyDescent="0.3">
      <c r="A11" s="42" t="s">
        <v>31</v>
      </c>
      <c r="B11" s="42" t="s">
        <v>32</v>
      </c>
    </row>
    <row r="12" spans="1:2" x14ac:dyDescent="0.3">
      <c r="A12" s="42" t="s">
        <v>33</v>
      </c>
      <c r="B12" s="42" t="s">
        <v>55</v>
      </c>
    </row>
    <row r="13" spans="1:2" x14ac:dyDescent="0.3">
      <c r="A13" s="42" t="s">
        <v>34</v>
      </c>
      <c r="B13" s="42" t="s">
        <v>35</v>
      </c>
    </row>
    <row r="14" spans="1:2" x14ac:dyDescent="0.3">
      <c r="A14" s="42" t="s">
        <v>36</v>
      </c>
      <c r="B14" s="42" t="s">
        <v>37</v>
      </c>
    </row>
    <row r="15" spans="1:2" x14ac:dyDescent="0.3">
      <c r="A15" s="42" t="s">
        <v>38</v>
      </c>
      <c r="B15" s="42" t="s">
        <v>56</v>
      </c>
    </row>
    <row r="16" spans="1:2" x14ac:dyDescent="0.3">
      <c r="A16" s="42" t="s">
        <v>39</v>
      </c>
      <c r="B16" s="42" t="s">
        <v>40</v>
      </c>
    </row>
    <row r="17" spans="1:2" x14ac:dyDescent="0.3">
      <c r="A17" s="42" t="s">
        <v>41</v>
      </c>
      <c r="B17" s="42" t="s">
        <v>42</v>
      </c>
    </row>
    <row r="18" spans="1:2" x14ac:dyDescent="0.3">
      <c r="A18" s="42" t="s">
        <v>43</v>
      </c>
      <c r="B18" s="42" t="s">
        <v>44</v>
      </c>
    </row>
    <row r="19" spans="1:2" x14ac:dyDescent="0.3">
      <c r="A19" s="42" t="s">
        <v>45</v>
      </c>
      <c r="B19" s="42" t="s">
        <v>46</v>
      </c>
    </row>
    <row r="20" spans="1:2" x14ac:dyDescent="0.3">
      <c r="A20" s="42" t="s">
        <v>47</v>
      </c>
      <c r="B20" s="42" t="s">
        <v>48</v>
      </c>
    </row>
    <row r="21" spans="1:2" x14ac:dyDescent="0.3">
      <c r="A21" s="42" t="s">
        <v>49</v>
      </c>
      <c r="B21" s="42" t="s">
        <v>50</v>
      </c>
    </row>
  </sheetData>
  <pageMargins left="0.75" right="0.75" top="1" bottom="1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style="42" customWidth="1"/>
    <col min="2" max="16384" width="11.19921875" style="42"/>
  </cols>
  <sheetData>
    <row r="1" spans="1:2" x14ac:dyDescent="0.3">
      <c r="A1" s="114" t="s">
        <v>57</v>
      </c>
      <c r="B1" s="114" t="s">
        <v>58</v>
      </c>
    </row>
    <row r="2" spans="1:2" x14ac:dyDescent="0.3">
      <c r="A2" s="42" t="s">
        <v>462</v>
      </c>
      <c r="B2" s="42" t="s">
        <v>462</v>
      </c>
    </row>
    <row r="3" spans="1:2" x14ac:dyDescent="0.3">
      <c r="A3" s="42" t="s">
        <v>572</v>
      </c>
      <c r="B3" s="42" t="s">
        <v>59</v>
      </c>
    </row>
    <row r="4" spans="1:2" x14ac:dyDescent="0.3">
      <c r="A4" s="42" t="s">
        <v>573</v>
      </c>
      <c r="B4" s="42" t="s">
        <v>638</v>
      </c>
    </row>
    <row r="5" spans="1:2" x14ac:dyDescent="0.3">
      <c r="A5" s="42" t="s">
        <v>574</v>
      </c>
      <c r="B5" s="42" t="s">
        <v>60</v>
      </c>
    </row>
    <row r="6" spans="1:2" x14ac:dyDescent="0.3">
      <c r="A6" s="42" t="s">
        <v>575</v>
      </c>
      <c r="B6" s="42" t="s">
        <v>61</v>
      </c>
    </row>
    <row r="7" spans="1:2" x14ac:dyDescent="0.3">
      <c r="A7" s="42" t="s">
        <v>576</v>
      </c>
    </row>
  </sheetData>
  <pageMargins left="0.75" right="0.75" top="1" bottom="1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style="42" customWidth="1"/>
    <col min="2" max="3" width="85.59765625" style="42" customWidth="1"/>
    <col min="4" max="4" width="28.59765625" style="42" customWidth="1"/>
    <col min="5" max="5" width="18" style="42" customWidth="1"/>
    <col min="6" max="6" width="42" style="42" customWidth="1"/>
    <col min="7" max="7" width="40.69921875" style="42" customWidth="1"/>
    <col min="8" max="8" width="24.59765625" style="42" customWidth="1"/>
    <col min="9" max="9" width="28.59765625" style="42" customWidth="1"/>
    <col min="10" max="10" width="56" style="42" customWidth="1"/>
    <col min="11" max="11" width="36.69921875" style="42" customWidth="1"/>
    <col min="12" max="16384" width="11.19921875" style="42"/>
  </cols>
  <sheetData>
    <row r="1" spans="1:11" s="114" customFormat="1" ht="25.2" customHeight="1" x14ac:dyDescent="0.3">
      <c r="A1" s="114" t="s">
        <v>136</v>
      </c>
      <c r="B1" s="114" t="s">
        <v>203</v>
      </c>
      <c r="C1" s="114" t="s">
        <v>136</v>
      </c>
      <c r="D1" s="114" t="s">
        <v>334</v>
      </c>
      <c r="E1" s="114" t="s">
        <v>335</v>
      </c>
      <c r="F1" s="114" t="s">
        <v>336</v>
      </c>
      <c r="G1" s="114" t="s">
        <v>337</v>
      </c>
      <c r="H1" s="114" t="s">
        <v>338</v>
      </c>
      <c r="I1" s="114" t="s">
        <v>339</v>
      </c>
      <c r="J1" s="114" t="s">
        <v>340</v>
      </c>
      <c r="K1" s="114" t="s">
        <v>341</v>
      </c>
    </row>
    <row r="2" spans="1:11" ht="25.2" customHeight="1" x14ac:dyDescent="0.3">
      <c r="A2" s="42" t="s">
        <v>462</v>
      </c>
      <c r="B2" s="42" t="s">
        <v>462</v>
      </c>
      <c r="C2" s="42" t="s">
        <v>462</v>
      </c>
      <c r="D2" s="42" t="s">
        <v>462</v>
      </c>
      <c r="E2" s="42" t="s">
        <v>462</v>
      </c>
      <c r="F2" s="42" t="s">
        <v>462</v>
      </c>
      <c r="G2" s="42" t="s">
        <v>462</v>
      </c>
      <c r="H2" s="42" t="s">
        <v>462</v>
      </c>
      <c r="I2" s="42" t="s">
        <v>462</v>
      </c>
      <c r="J2" s="42" t="s">
        <v>462</v>
      </c>
      <c r="K2" s="42" t="s">
        <v>462</v>
      </c>
    </row>
    <row r="3" spans="1:11" ht="18" customHeight="1" x14ac:dyDescent="0.3">
      <c r="A3" s="42" t="s">
        <v>129</v>
      </c>
      <c r="B3" s="42" t="s">
        <v>204</v>
      </c>
      <c r="C3" s="42" t="s">
        <v>334</v>
      </c>
      <c r="D3" s="42" t="s">
        <v>342</v>
      </c>
      <c r="E3" s="42" t="s">
        <v>353</v>
      </c>
      <c r="F3" s="42" t="s">
        <v>363</v>
      </c>
      <c r="G3" s="42" t="s">
        <v>380</v>
      </c>
      <c r="H3" s="42" t="s">
        <v>390</v>
      </c>
      <c r="I3" s="42" t="s">
        <v>402</v>
      </c>
      <c r="J3" s="42" t="s">
        <v>411</v>
      </c>
      <c r="K3" s="42" t="s">
        <v>418</v>
      </c>
    </row>
    <row r="4" spans="1:11" ht="18" customHeight="1" x14ac:dyDescent="0.3">
      <c r="A4" s="42" t="s">
        <v>130</v>
      </c>
      <c r="B4" s="42" t="s">
        <v>205</v>
      </c>
      <c r="C4" s="42" t="s">
        <v>335</v>
      </c>
      <c r="D4" s="42" t="s">
        <v>343</v>
      </c>
      <c r="E4" s="42" t="s">
        <v>354</v>
      </c>
      <c r="F4" s="42" t="s">
        <v>364</v>
      </c>
      <c r="G4" s="42" t="s">
        <v>381</v>
      </c>
      <c r="H4" s="42" t="s">
        <v>391</v>
      </c>
      <c r="I4" s="42" t="s">
        <v>403</v>
      </c>
      <c r="J4" s="42" t="s">
        <v>412</v>
      </c>
      <c r="K4" s="42" t="s">
        <v>419</v>
      </c>
    </row>
    <row r="5" spans="1:11" ht="18" customHeight="1" x14ac:dyDescent="0.3">
      <c r="A5" s="42" t="s">
        <v>202</v>
      </c>
      <c r="B5" s="42" t="s">
        <v>206</v>
      </c>
      <c r="C5" s="42" t="s">
        <v>336</v>
      </c>
      <c r="D5" s="42" t="s">
        <v>344</v>
      </c>
      <c r="E5" s="42" t="s">
        <v>355</v>
      </c>
      <c r="F5" s="42" t="s">
        <v>365</v>
      </c>
      <c r="G5" s="42" t="s">
        <v>382</v>
      </c>
      <c r="H5" s="42" t="s">
        <v>392</v>
      </c>
      <c r="I5" s="42" t="s">
        <v>404</v>
      </c>
      <c r="J5" s="42" t="s">
        <v>413</v>
      </c>
      <c r="K5" s="42" t="s">
        <v>420</v>
      </c>
    </row>
    <row r="6" spans="1:11" ht="18" customHeight="1" x14ac:dyDescent="0.3">
      <c r="A6" s="42" t="s">
        <v>131</v>
      </c>
      <c r="B6" s="42" t="s">
        <v>207</v>
      </c>
      <c r="C6" s="42" t="s">
        <v>337</v>
      </c>
      <c r="D6" s="42" t="s">
        <v>345</v>
      </c>
      <c r="E6" s="42" t="s">
        <v>356</v>
      </c>
      <c r="F6" s="42" t="s">
        <v>366</v>
      </c>
      <c r="G6" s="42" t="s">
        <v>709</v>
      </c>
      <c r="H6" s="42" t="s">
        <v>393</v>
      </c>
      <c r="I6" s="42" t="s">
        <v>405</v>
      </c>
      <c r="J6" s="42" t="s">
        <v>414</v>
      </c>
      <c r="K6" s="42" t="s">
        <v>421</v>
      </c>
    </row>
    <row r="7" spans="1:11" ht="18" customHeight="1" x14ac:dyDescent="0.3">
      <c r="A7" s="42" t="s">
        <v>132</v>
      </c>
      <c r="B7" s="42" t="s">
        <v>208</v>
      </c>
      <c r="C7" s="42" t="s">
        <v>338</v>
      </c>
      <c r="D7" s="42" t="s">
        <v>705</v>
      </c>
      <c r="E7" s="42" t="s">
        <v>707</v>
      </c>
      <c r="F7" s="42" t="s">
        <v>367</v>
      </c>
      <c r="G7" s="42" t="s">
        <v>710</v>
      </c>
      <c r="H7" s="42" t="s">
        <v>394</v>
      </c>
      <c r="I7" s="42" t="s">
        <v>406</v>
      </c>
      <c r="J7" s="42" t="s">
        <v>415</v>
      </c>
      <c r="K7" s="42" t="s">
        <v>422</v>
      </c>
    </row>
    <row r="8" spans="1:11" ht="18" customHeight="1" x14ac:dyDescent="0.3">
      <c r="A8" s="42" t="s">
        <v>133</v>
      </c>
      <c r="B8" s="42" t="s">
        <v>209</v>
      </c>
      <c r="C8" s="42" t="s">
        <v>339</v>
      </c>
      <c r="D8" s="42" t="s">
        <v>346</v>
      </c>
      <c r="E8" s="42" t="s">
        <v>357</v>
      </c>
      <c r="F8" s="42" t="s">
        <v>368</v>
      </c>
      <c r="G8" s="42" t="s">
        <v>383</v>
      </c>
      <c r="H8" s="42" t="s">
        <v>395</v>
      </c>
      <c r="I8" s="42" t="s">
        <v>407</v>
      </c>
      <c r="J8" s="42" t="s">
        <v>416</v>
      </c>
    </row>
    <row r="9" spans="1:11" ht="18" customHeight="1" x14ac:dyDescent="0.3">
      <c r="A9" s="42" t="s">
        <v>134</v>
      </c>
      <c r="B9" s="42" t="s">
        <v>210</v>
      </c>
      <c r="C9" s="42" t="s">
        <v>340</v>
      </c>
      <c r="D9" s="42" t="s">
        <v>706</v>
      </c>
      <c r="E9" s="42" t="s">
        <v>358</v>
      </c>
      <c r="F9" s="42" t="s">
        <v>369</v>
      </c>
      <c r="G9" s="42" t="s">
        <v>384</v>
      </c>
      <c r="H9" s="42" t="s">
        <v>396</v>
      </c>
      <c r="I9" s="42" t="s">
        <v>408</v>
      </c>
      <c r="J9" s="42" t="s">
        <v>417</v>
      </c>
    </row>
    <row r="10" spans="1:11" ht="18" customHeight="1" x14ac:dyDescent="0.3">
      <c r="A10" s="42" t="s">
        <v>135</v>
      </c>
      <c r="B10" s="42" t="s">
        <v>211</v>
      </c>
      <c r="C10" s="42" t="s">
        <v>341</v>
      </c>
      <c r="D10" s="42" t="s">
        <v>347</v>
      </c>
      <c r="E10" s="42" t="s">
        <v>359</v>
      </c>
      <c r="F10" s="42" t="s">
        <v>370</v>
      </c>
      <c r="G10" s="42" t="s">
        <v>385</v>
      </c>
      <c r="H10" s="42" t="s">
        <v>397</v>
      </c>
      <c r="I10" s="42" t="s">
        <v>409</v>
      </c>
      <c r="J10" s="140" t="s">
        <v>704</v>
      </c>
    </row>
    <row r="11" spans="1:11" ht="18" customHeight="1" x14ac:dyDescent="0.3">
      <c r="B11" s="42" t="s">
        <v>212</v>
      </c>
      <c r="D11" s="42" t="s">
        <v>348</v>
      </c>
      <c r="E11" s="42" t="s">
        <v>708</v>
      </c>
      <c r="F11" s="42" t="s">
        <v>371</v>
      </c>
      <c r="G11" s="42" t="s">
        <v>386</v>
      </c>
      <c r="H11" s="42" t="s">
        <v>398</v>
      </c>
      <c r="I11" s="42" t="s">
        <v>410</v>
      </c>
    </row>
    <row r="12" spans="1:11" ht="18" customHeight="1" x14ac:dyDescent="0.3">
      <c r="B12" s="42" t="s">
        <v>213</v>
      </c>
      <c r="D12" s="42" t="s">
        <v>349</v>
      </c>
      <c r="E12" s="42" t="s">
        <v>360</v>
      </c>
      <c r="F12" s="42" t="s">
        <v>372</v>
      </c>
      <c r="G12" s="42" t="s">
        <v>387</v>
      </c>
      <c r="H12" s="42" t="s">
        <v>399</v>
      </c>
    </row>
    <row r="13" spans="1:11" ht="18" customHeight="1" x14ac:dyDescent="0.3">
      <c r="B13" s="42" t="s">
        <v>214</v>
      </c>
      <c r="D13" s="42" t="s">
        <v>350</v>
      </c>
      <c r="E13" s="42" t="s">
        <v>361</v>
      </c>
      <c r="F13" s="42" t="s">
        <v>373</v>
      </c>
      <c r="G13" s="42" t="s">
        <v>388</v>
      </c>
      <c r="H13" s="42" t="s">
        <v>400</v>
      </c>
    </row>
    <row r="14" spans="1:11" ht="18" customHeight="1" x14ac:dyDescent="0.3">
      <c r="B14" s="42" t="s">
        <v>215</v>
      </c>
      <c r="D14" s="42" t="s">
        <v>351</v>
      </c>
      <c r="E14" s="42" t="s">
        <v>362</v>
      </c>
      <c r="F14" s="42" t="s">
        <v>374</v>
      </c>
      <c r="G14" s="42" t="s">
        <v>389</v>
      </c>
      <c r="H14" s="42" t="s">
        <v>401</v>
      </c>
    </row>
    <row r="15" spans="1:11" ht="18" customHeight="1" x14ac:dyDescent="0.3">
      <c r="B15" s="42" t="s">
        <v>216</v>
      </c>
      <c r="D15" s="42" t="s">
        <v>352</v>
      </c>
      <c r="F15" s="42" t="s">
        <v>375</v>
      </c>
    </row>
    <row r="16" spans="1:11" x14ac:dyDescent="0.3">
      <c r="B16" s="42" t="s">
        <v>217</v>
      </c>
      <c r="F16" s="42" t="s">
        <v>376</v>
      </c>
    </row>
    <row r="17" spans="2:6" x14ac:dyDescent="0.3">
      <c r="B17" s="42" t="s">
        <v>218</v>
      </c>
      <c r="F17" s="42" t="s">
        <v>377</v>
      </c>
    </row>
    <row r="18" spans="2:6" x14ac:dyDescent="0.3">
      <c r="B18" s="42" t="s">
        <v>219</v>
      </c>
      <c r="F18" s="42" t="s">
        <v>378</v>
      </c>
    </row>
    <row r="19" spans="2:6" x14ac:dyDescent="0.3">
      <c r="B19" s="42" t="s">
        <v>220</v>
      </c>
      <c r="F19" s="42" t="s">
        <v>379</v>
      </c>
    </row>
    <row r="20" spans="2:6" x14ac:dyDescent="0.3">
      <c r="B20" s="42" t="s">
        <v>221</v>
      </c>
    </row>
    <row r="21" spans="2:6" x14ac:dyDescent="0.3">
      <c r="B21" s="42" t="s">
        <v>222</v>
      </c>
    </row>
    <row r="22" spans="2:6" x14ac:dyDescent="0.3">
      <c r="B22" s="42" t="s">
        <v>223</v>
      </c>
    </row>
    <row r="23" spans="2:6" x14ac:dyDescent="0.3">
      <c r="B23" s="42" t="s">
        <v>224</v>
      </c>
    </row>
    <row r="24" spans="2:6" x14ac:dyDescent="0.3">
      <c r="B24" s="42" t="s">
        <v>225</v>
      </c>
    </row>
    <row r="25" spans="2:6" x14ac:dyDescent="0.3">
      <c r="B25" s="42" t="s">
        <v>226</v>
      </c>
    </row>
    <row r="26" spans="2:6" x14ac:dyDescent="0.3">
      <c r="B26" s="42" t="s">
        <v>227</v>
      </c>
    </row>
    <row r="27" spans="2:6" x14ac:dyDescent="0.3">
      <c r="B27" s="42" t="s">
        <v>228</v>
      </c>
    </row>
    <row r="28" spans="2:6" x14ac:dyDescent="0.3">
      <c r="B28" s="42" t="s">
        <v>229</v>
      </c>
    </row>
    <row r="29" spans="2:6" x14ac:dyDescent="0.3">
      <c r="B29" s="42" t="s">
        <v>230</v>
      </c>
    </row>
    <row r="30" spans="2:6" x14ac:dyDescent="0.3">
      <c r="B30" s="42" t="s">
        <v>231</v>
      </c>
    </row>
    <row r="31" spans="2:6" x14ac:dyDescent="0.3">
      <c r="B31" s="42" t="s">
        <v>232</v>
      </c>
    </row>
    <row r="32" spans="2:6" x14ac:dyDescent="0.3">
      <c r="B32" s="42" t="s">
        <v>233</v>
      </c>
    </row>
    <row r="33" spans="2:2" x14ac:dyDescent="0.3">
      <c r="B33" s="42" t="s">
        <v>234</v>
      </c>
    </row>
    <row r="34" spans="2:2" x14ac:dyDescent="0.3">
      <c r="B34" s="42" t="s">
        <v>235</v>
      </c>
    </row>
    <row r="35" spans="2:2" x14ac:dyDescent="0.3">
      <c r="B35" s="42" t="s">
        <v>236</v>
      </c>
    </row>
    <row r="36" spans="2:2" x14ac:dyDescent="0.3">
      <c r="B36" s="42" t="s">
        <v>237</v>
      </c>
    </row>
    <row r="37" spans="2:2" x14ac:dyDescent="0.3">
      <c r="B37" s="42" t="s">
        <v>238</v>
      </c>
    </row>
    <row r="38" spans="2:2" x14ac:dyDescent="0.3">
      <c r="B38" s="42" t="s">
        <v>239</v>
      </c>
    </row>
    <row r="39" spans="2:2" x14ac:dyDescent="0.3">
      <c r="B39" s="42" t="s">
        <v>240</v>
      </c>
    </row>
    <row r="40" spans="2:2" x14ac:dyDescent="0.3">
      <c r="B40" s="42" t="s">
        <v>241</v>
      </c>
    </row>
    <row r="41" spans="2:2" x14ac:dyDescent="0.3">
      <c r="B41" s="42" t="s">
        <v>242</v>
      </c>
    </row>
    <row r="42" spans="2:2" x14ac:dyDescent="0.3">
      <c r="B42" s="42" t="s">
        <v>243</v>
      </c>
    </row>
    <row r="43" spans="2:2" x14ac:dyDescent="0.3">
      <c r="B43" s="42" t="s">
        <v>244</v>
      </c>
    </row>
    <row r="44" spans="2:2" x14ac:dyDescent="0.3">
      <c r="B44" s="42" t="s">
        <v>245</v>
      </c>
    </row>
    <row r="45" spans="2:2" x14ac:dyDescent="0.3">
      <c r="B45" s="42" t="s">
        <v>246</v>
      </c>
    </row>
    <row r="46" spans="2:2" ht="17.100000000000001" customHeight="1" x14ac:dyDescent="0.3">
      <c r="B46" s="42" t="s">
        <v>247</v>
      </c>
    </row>
    <row r="47" spans="2:2" x14ac:dyDescent="0.3">
      <c r="B47" s="42" t="s">
        <v>248</v>
      </c>
    </row>
    <row r="48" spans="2:2" x14ac:dyDescent="0.3">
      <c r="B48" s="42" t="s">
        <v>249</v>
      </c>
    </row>
    <row r="49" spans="2:2" x14ac:dyDescent="0.3">
      <c r="B49" s="42" t="s">
        <v>250</v>
      </c>
    </row>
    <row r="50" spans="2:2" x14ac:dyDescent="0.3">
      <c r="B50" s="42" t="s">
        <v>251</v>
      </c>
    </row>
    <row r="51" spans="2:2" x14ac:dyDescent="0.3">
      <c r="B51" s="42" t="s">
        <v>252</v>
      </c>
    </row>
    <row r="52" spans="2:2" x14ac:dyDescent="0.3">
      <c r="B52" s="42" t="s">
        <v>253</v>
      </c>
    </row>
    <row r="53" spans="2:2" x14ac:dyDescent="0.3">
      <c r="B53" s="42" t="s">
        <v>254</v>
      </c>
    </row>
    <row r="54" spans="2:2" x14ac:dyDescent="0.3">
      <c r="B54" s="42" t="s">
        <v>255</v>
      </c>
    </row>
    <row r="55" spans="2:2" x14ac:dyDescent="0.3">
      <c r="B55" s="42" t="s">
        <v>256</v>
      </c>
    </row>
    <row r="56" spans="2:2" x14ac:dyDescent="0.3">
      <c r="B56" s="42" t="s">
        <v>257</v>
      </c>
    </row>
    <row r="57" spans="2:2" x14ac:dyDescent="0.3">
      <c r="B57" s="42" t="s">
        <v>258</v>
      </c>
    </row>
    <row r="58" spans="2:2" x14ac:dyDescent="0.3">
      <c r="B58" s="42" t="s">
        <v>259</v>
      </c>
    </row>
    <row r="59" spans="2:2" x14ac:dyDescent="0.3">
      <c r="B59" s="42" t="s">
        <v>260</v>
      </c>
    </row>
    <row r="60" spans="2:2" x14ac:dyDescent="0.3">
      <c r="B60" s="42" t="s">
        <v>261</v>
      </c>
    </row>
    <row r="61" spans="2:2" x14ac:dyDescent="0.3">
      <c r="B61" s="42" t="s">
        <v>262</v>
      </c>
    </row>
    <row r="62" spans="2:2" x14ac:dyDescent="0.3">
      <c r="B62" s="42" t="s">
        <v>263</v>
      </c>
    </row>
    <row r="63" spans="2:2" x14ac:dyDescent="0.3">
      <c r="B63" s="42" t="s">
        <v>264</v>
      </c>
    </row>
    <row r="64" spans="2:2" x14ac:dyDescent="0.3">
      <c r="B64" s="42" t="s">
        <v>265</v>
      </c>
    </row>
    <row r="65" spans="2:2" x14ac:dyDescent="0.3">
      <c r="B65" s="42" t="s">
        <v>266</v>
      </c>
    </row>
    <row r="66" spans="2:2" x14ac:dyDescent="0.3">
      <c r="B66" s="42" t="s">
        <v>267</v>
      </c>
    </row>
    <row r="67" spans="2:2" x14ac:dyDescent="0.3">
      <c r="B67" s="42" t="s">
        <v>268</v>
      </c>
    </row>
    <row r="68" spans="2:2" x14ac:dyDescent="0.3">
      <c r="B68" s="42" t="s">
        <v>269</v>
      </c>
    </row>
    <row r="69" spans="2:2" x14ac:dyDescent="0.3">
      <c r="B69" s="42" t="s">
        <v>270</v>
      </c>
    </row>
    <row r="70" spans="2:2" x14ac:dyDescent="0.3">
      <c r="B70" s="42" t="s">
        <v>271</v>
      </c>
    </row>
    <row r="71" spans="2:2" x14ac:dyDescent="0.3">
      <c r="B71" s="42" t="s">
        <v>272</v>
      </c>
    </row>
    <row r="72" spans="2:2" x14ac:dyDescent="0.3">
      <c r="B72" s="42" t="s">
        <v>273</v>
      </c>
    </row>
    <row r="73" spans="2:2" x14ac:dyDescent="0.3">
      <c r="B73" s="42" t="s">
        <v>274</v>
      </c>
    </row>
    <row r="74" spans="2:2" x14ac:dyDescent="0.3">
      <c r="B74" s="42" t="s">
        <v>275</v>
      </c>
    </row>
    <row r="75" spans="2:2" x14ac:dyDescent="0.3">
      <c r="B75" s="42" t="s">
        <v>276</v>
      </c>
    </row>
    <row r="76" spans="2:2" x14ac:dyDescent="0.3">
      <c r="B76" s="42" t="s">
        <v>277</v>
      </c>
    </row>
    <row r="77" spans="2:2" x14ac:dyDescent="0.3">
      <c r="B77" s="42" t="s">
        <v>278</v>
      </c>
    </row>
    <row r="78" spans="2:2" x14ac:dyDescent="0.3">
      <c r="B78" s="42" t="s">
        <v>279</v>
      </c>
    </row>
    <row r="79" spans="2:2" x14ac:dyDescent="0.3">
      <c r="B79" s="42" t="s">
        <v>280</v>
      </c>
    </row>
    <row r="80" spans="2:2" x14ac:dyDescent="0.3">
      <c r="B80" s="42" t="s">
        <v>281</v>
      </c>
    </row>
    <row r="81" spans="2:2" ht="19.5" customHeight="1" x14ac:dyDescent="0.3">
      <c r="B81" s="42" t="s">
        <v>282</v>
      </c>
    </row>
    <row r="82" spans="2:2" x14ac:dyDescent="0.3">
      <c r="B82" s="42" t="s">
        <v>283</v>
      </c>
    </row>
    <row r="83" spans="2:2" ht="17.100000000000001" customHeight="1" x14ac:dyDescent="0.3">
      <c r="B83" s="42" t="s">
        <v>284</v>
      </c>
    </row>
    <row r="84" spans="2:2" ht="17.100000000000001" customHeight="1" x14ac:dyDescent="0.3">
      <c r="B84" s="42" t="s">
        <v>285</v>
      </c>
    </row>
    <row r="85" spans="2:2" ht="15.9" customHeight="1" x14ac:dyDescent="0.3">
      <c r="B85" s="139" t="s">
        <v>703</v>
      </c>
    </row>
    <row r="86" spans="2:2" x14ac:dyDescent="0.3">
      <c r="B86" s="42" t="s">
        <v>286</v>
      </c>
    </row>
    <row r="87" spans="2:2" x14ac:dyDescent="0.3">
      <c r="B87" s="42" t="s">
        <v>287</v>
      </c>
    </row>
    <row r="88" spans="2:2" x14ac:dyDescent="0.3">
      <c r="B88" s="42" t="s">
        <v>288</v>
      </c>
    </row>
    <row r="89" spans="2:2" ht="30" customHeight="1" x14ac:dyDescent="0.3">
      <c r="B89" s="42" t="s">
        <v>289</v>
      </c>
    </row>
    <row r="90" spans="2:2" x14ac:dyDescent="0.3">
      <c r="B90" s="42" t="s">
        <v>290</v>
      </c>
    </row>
    <row r="91" spans="2:2" x14ac:dyDescent="0.3">
      <c r="B91" s="42" t="s">
        <v>291</v>
      </c>
    </row>
    <row r="92" spans="2:2" x14ac:dyDescent="0.3">
      <c r="B92" s="42" t="s">
        <v>291</v>
      </c>
    </row>
    <row r="93" spans="2:2" x14ac:dyDescent="0.3">
      <c r="B93" s="42" t="s">
        <v>291</v>
      </c>
    </row>
  </sheetData>
  <pageMargins left="0.75" right="0.75" top="1" bottom="1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style="42" customWidth="1"/>
    <col min="2" max="16384" width="11.19921875" style="42"/>
  </cols>
  <sheetData>
    <row r="1" spans="1:1" ht="26.1" customHeight="1" x14ac:dyDescent="0.3">
      <c r="A1" s="114" t="s">
        <v>113</v>
      </c>
    </row>
    <row r="2" spans="1:1" ht="17.25" customHeight="1" x14ac:dyDescent="0.3">
      <c r="A2" s="42" t="s">
        <v>462</v>
      </c>
    </row>
    <row r="3" spans="1:1" x14ac:dyDescent="0.3">
      <c r="A3" s="42" t="s">
        <v>114</v>
      </c>
    </row>
    <row r="4" spans="1:1" x14ac:dyDescent="0.3">
      <c r="A4" s="42" t="s">
        <v>115</v>
      </c>
    </row>
    <row r="5" spans="1:1" x14ac:dyDescent="0.3">
      <c r="A5" s="42" t="s">
        <v>116</v>
      </c>
    </row>
    <row r="6" spans="1:1" x14ac:dyDescent="0.3">
      <c r="A6" s="42" t="s">
        <v>117</v>
      </c>
    </row>
    <row r="7" spans="1:1" x14ac:dyDescent="0.3">
      <c r="A7" s="42" t="s">
        <v>118</v>
      </c>
    </row>
    <row r="8" spans="1:1" x14ac:dyDescent="0.3">
      <c r="A8" s="42" t="s">
        <v>119</v>
      </c>
    </row>
    <row r="9" spans="1:1" x14ac:dyDescent="0.3">
      <c r="A9" s="42" t="s">
        <v>120</v>
      </c>
    </row>
    <row r="10" spans="1:1" x14ac:dyDescent="0.3">
      <c r="A10" s="42" t="s">
        <v>121</v>
      </c>
    </row>
    <row r="11" spans="1:1" x14ac:dyDescent="0.3">
      <c r="A11" s="42" t="s">
        <v>122</v>
      </c>
    </row>
    <row r="12" spans="1:1" x14ac:dyDescent="0.3">
      <c r="A12" s="42" t="s">
        <v>123</v>
      </c>
    </row>
    <row r="13" spans="1:1" x14ac:dyDescent="0.3">
      <c r="A13" s="42" t="s">
        <v>124</v>
      </c>
    </row>
    <row r="14" spans="1:1" x14ac:dyDescent="0.3">
      <c r="A14" s="42" t="s">
        <v>125</v>
      </c>
    </row>
    <row r="15" spans="1:1" x14ac:dyDescent="0.3">
      <c r="A15" s="42" t="s">
        <v>126</v>
      </c>
    </row>
    <row r="16" spans="1:1" x14ac:dyDescent="0.3">
      <c r="A16" s="42" t="s">
        <v>127</v>
      </c>
    </row>
    <row r="17" spans="1:1" x14ac:dyDescent="0.3">
      <c r="A17" s="42" t="s">
        <v>128</v>
      </c>
    </row>
  </sheetData>
  <pageMargins left="0.75" right="0.75" top="1" bottom="1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K27"/>
  <sheetViews>
    <sheetView tabSelected="1" topLeftCell="A2" zoomScaleNormal="100" workbookViewId="0">
      <selection activeCell="A26" sqref="A26:B26"/>
    </sheetView>
  </sheetViews>
  <sheetFormatPr defaultColWidth="9" defaultRowHeight="15.6" x14ac:dyDescent="0.3"/>
  <cols>
    <col min="1" max="1" width="16" style="42" customWidth="1"/>
    <col min="2" max="2" width="25.8984375" style="42" customWidth="1"/>
    <col min="3" max="3" width="11.5" style="42" bestFit="1" customWidth="1"/>
    <col min="4" max="4" width="10.5" style="42" bestFit="1" customWidth="1"/>
    <col min="5" max="6" width="19.3984375" style="42" customWidth="1"/>
    <col min="7" max="7" width="10.19921875" style="42" bestFit="1" customWidth="1"/>
    <col min="8" max="8" width="8.8984375" style="42" bestFit="1" customWidth="1"/>
    <col min="9" max="9" width="10.19921875" style="42" bestFit="1" customWidth="1"/>
    <col min="10" max="10" width="8.3984375" style="42" bestFit="1" customWidth="1"/>
    <col min="11" max="11" width="9.09765625" style="42" bestFit="1" customWidth="1"/>
    <col min="12" max="16384" width="9" style="42"/>
  </cols>
  <sheetData>
    <row r="1" spans="1:11" ht="21" x14ac:dyDescent="0.4">
      <c r="A1" s="74"/>
      <c r="B1" s="124"/>
      <c r="C1" s="180" t="s">
        <v>675</v>
      </c>
      <c r="D1" s="26"/>
    </row>
    <row r="2" spans="1:11" ht="21" x14ac:dyDescent="0.4">
      <c r="A2" s="412" t="s">
        <v>992</v>
      </c>
      <c r="B2" s="411"/>
    </row>
    <row r="3" spans="1:11" ht="39.6" x14ac:dyDescent="0.3">
      <c r="A3" s="384" t="s">
        <v>846</v>
      </c>
      <c r="B3" s="384" t="s">
        <v>847</v>
      </c>
      <c r="C3" s="384" t="s">
        <v>620</v>
      </c>
      <c r="D3" s="384" t="s">
        <v>848</v>
      </c>
      <c r="E3" s="384" t="s">
        <v>991</v>
      </c>
      <c r="F3" s="434" t="s">
        <v>1101</v>
      </c>
      <c r="G3" s="384" t="s">
        <v>883</v>
      </c>
      <c r="H3" s="384" t="s">
        <v>865</v>
      </c>
      <c r="I3" s="384" t="s">
        <v>879</v>
      </c>
      <c r="J3" s="384" t="s">
        <v>881</v>
      </c>
      <c r="K3" s="384" t="s">
        <v>882</v>
      </c>
    </row>
    <row r="4" spans="1:11" s="126" customFormat="1" ht="13.8" x14ac:dyDescent="0.3">
      <c r="A4" s="397" t="s">
        <v>462</v>
      </c>
      <c r="B4" s="137"/>
      <c r="C4" s="397" t="s">
        <v>462</v>
      </c>
      <c r="D4" s="397"/>
      <c r="E4" s="137"/>
      <c r="F4" s="137"/>
      <c r="G4" s="187"/>
      <c r="H4" s="195"/>
      <c r="I4" s="210">
        <f>G4*H4</f>
        <v>0</v>
      </c>
      <c r="J4" s="187"/>
      <c r="K4" s="210">
        <f>J4*H4</f>
        <v>0</v>
      </c>
    </row>
    <row r="5" spans="1:11" s="126" customFormat="1" ht="13.8" x14ac:dyDescent="0.3">
      <c r="A5" s="451" t="s">
        <v>462</v>
      </c>
      <c r="B5" s="137"/>
      <c r="C5" s="397" t="s">
        <v>462</v>
      </c>
      <c r="D5" s="397"/>
      <c r="E5" s="137"/>
      <c r="F5" s="137"/>
      <c r="G5" s="187"/>
      <c r="H5" s="195"/>
      <c r="I5" s="210">
        <f t="shared" ref="I5:I23" si="0">G5*H5</f>
        <v>0</v>
      </c>
      <c r="J5" s="187"/>
      <c r="K5" s="210">
        <f t="shared" ref="K5:K23" si="1">J5*H5</f>
        <v>0</v>
      </c>
    </row>
    <row r="6" spans="1:11" s="126" customFormat="1" ht="13.8" x14ac:dyDescent="0.3">
      <c r="A6" s="451" t="s">
        <v>462</v>
      </c>
      <c r="B6" s="137"/>
      <c r="C6" s="397" t="s">
        <v>462</v>
      </c>
      <c r="D6" s="397"/>
      <c r="E6" s="137"/>
      <c r="F6" s="137"/>
      <c r="G6" s="187"/>
      <c r="H6" s="195"/>
      <c r="I6" s="210">
        <f t="shared" si="0"/>
        <v>0</v>
      </c>
      <c r="J6" s="187"/>
      <c r="K6" s="210">
        <f t="shared" si="1"/>
        <v>0</v>
      </c>
    </row>
    <row r="7" spans="1:11" s="126" customFormat="1" ht="13.8" x14ac:dyDescent="0.3">
      <c r="A7" s="451" t="s">
        <v>462</v>
      </c>
      <c r="B7" s="137"/>
      <c r="C7" s="397" t="s">
        <v>462</v>
      </c>
      <c r="D7" s="397"/>
      <c r="E7" s="137"/>
      <c r="F7" s="137"/>
      <c r="G7" s="187"/>
      <c r="H7" s="195"/>
      <c r="I7" s="210">
        <f t="shared" si="0"/>
        <v>0</v>
      </c>
      <c r="J7" s="187"/>
      <c r="K7" s="210">
        <f t="shared" si="1"/>
        <v>0</v>
      </c>
    </row>
    <row r="8" spans="1:11" s="126" customFormat="1" ht="13.8" x14ac:dyDescent="0.3">
      <c r="A8" s="451" t="s">
        <v>462</v>
      </c>
      <c r="B8" s="137"/>
      <c r="C8" s="397" t="s">
        <v>462</v>
      </c>
      <c r="D8" s="397"/>
      <c r="E8" s="137"/>
      <c r="F8" s="137"/>
      <c r="G8" s="187"/>
      <c r="H8" s="195"/>
      <c r="I8" s="210">
        <f t="shared" si="0"/>
        <v>0</v>
      </c>
      <c r="J8" s="187"/>
      <c r="K8" s="210">
        <f t="shared" si="1"/>
        <v>0</v>
      </c>
    </row>
    <row r="9" spans="1:11" s="126" customFormat="1" ht="13.8" x14ac:dyDescent="0.3">
      <c r="A9" s="451" t="s">
        <v>462</v>
      </c>
      <c r="B9" s="137"/>
      <c r="C9" s="397" t="s">
        <v>462</v>
      </c>
      <c r="D9" s="397"/>
      <c r="E9" s="137"/>
      <c r="F9" s="137"/>
      <c r="G9" s="187"/>
      <c r="H9" s="195"/>
      <c r="I9" s="210">
        <f t="shared" si="0"/>
        <v>0</v>
      </c>
      <c r="J9" s="187"/>
      <c r="K9" s="210">
        <f t="shared" si="1"/>
        <v>0</v>
      </c>
    </row>
    <row r="10" spans="1:11" s="126" customFormat="1" ht="13.8" x14ac:dyDescent="0.3">
      <c r="A10" s="451" t="s">
        <v>462</v>
      </c>
      <c r="B10" s="137"/>
      <c r="C10" s="397" t="s">
        <v>462</v>
      </c>
      <c r="D10" s="397"/>
      <c r="E10" s="137"/>
      <c r="F10" s="137"/>
      <c r="G10" s="187"/>
      <c r="H10" s="195"/>
      <c r="I10" s="210">
        <f t="shared" si="0"/>
        <v>0</v>
      </c>
      <c r="J10" s="187"/>
      <c r="K10" s="210">
        <f t="shared" si="1"/>
        <v>0</v>
      </c>
    </row>
    <row r="11" spans="1:11" s="126" customFormat="1" ht="13.8" x14ac:dyDescent="0.3">
      <c r="A11" s="451" t="s">
        <v>462</v>
      </c>
      <c r="B11" s="137"/>
      <c r="C11" s="397" t="s">
        <v>462</v>
      </c>
      <c r="D11" s="397"/>
      <c r="E11" s="137"/>
      <c r="F11" s="137"/>
      <c r="G11" s="187"/>
      <c r="H11" s="195"/>
      <c r="I11" s="210">
        <f t="shared" si="0"/>
        <v>0</v>
      </c>
      <c r="J11" s="187"/>
      <c r="K11" s="210">
        <f t="shared" si="1"/>
        <v>0</v>
      </c>
    </row>
    <row r="12" spans="1:11" s="126" customFormat="1" ht="13.8" x14ac:dyDescent="0.3">
      <c r="A12" s="451" t="s">
        <v>462</v>
      </c>
      <c r="B12" s="137"/>
      <c r="C12" s="397" t="s">
        <v>462</v>
      </c>
      <c r="D12" s="397"/>
      <c r="E12" s="137"/>
      <c r="F12" s="137"/>
      <c r="G12" s="187"/>
      <c r="H12" s="195"/>
      <c r="I12" s="210">
        <f t="shared" si="0"/>
        <v>0</v>
      </c>
      <c r="J12" s="187"/>
      <c r="K12" s="210">
        <f t="shared" si="1"/>
        <v>0</v>
      </c>
    </row>
    <row r="13" spans="1:11" s="126" customFormat="1" ht="13.8" x14ac:dyDescent="0.3">
      <c r="A13" s="451" t="s">
        <v>462</v>
      </c>
      <c r="B13" s="137"/>
      <c r="C13" s="397" t="s">
        <v>462</v>
      </c>
      <c r="D13" s="397"/>
      <c r="E13" s="137"/>
      <c r="F13" s="137"/>
      <c r="G13" s="187"/>
      <c r="H13" s="195"/>
      <c r="I13" s="210">
        <f t="shared" si="0"/>
        <v>0</v>
      </c>
      <c r="J13" s="187"/>
      <c r="K13" s="210">
        <f t="shared" si="1"/>
        <v>0</v>
      </c>
    </row>
    <row r="14" spans="1:11" s="126" customFormat="1" ht="13.8" x14ac:dyDescent="0.3">
      <c r="A14" s="451" t="s">
        <v>462</v>
      </c>
      <c r="B14" s="137"/>
      <c r="C14" s="397" t="s">
        <v>462</v>
      </c>
      <c r="D14" s="397"/>
      <c r="E14" s="137"/>
      <c r="F14" s="137"/>
      <c r="G14" s="187"/>
      <c r="H14" s="195"/>
      <c r="I14" s="210">
        <f t="shared" si="0"/>
        <v>0</v>
      </c>
      <c r="J14" s="187"/>
      <c r="K14" s="210">
        <f t="shared" si="1"/>
        <v>0</v>
      </c>
    </row>
    <row r="15" spans="1:11" s="126" customFormat="1" ht="13.8" x14ac:dyDescent="0.3">
      <c r="A15" s="451" t="s">
        <v>462</v>
      </c>
      <c r="B15" s="137"/>
      <c r="C15" s="397" t="s">
        <v>462</v>
      </c>
      <c r="D15" s="397"/>
      <c r="E15" s="137"/>
      <c r="F15" s="137"/>
      <c r="G15" s="187"/>
      <c r="H15" s="195"/>
      <c r="I15" s="210">
        <f t="shared" si="0"/>
        <v>0</v>
      </c>
      <c r="J15" s="187"/>
      <c r="K15" s="210">
        <f t="shared" si="1"/>
        <v>0</v>
      </c>
    </row>
    <row r="16" spans="1:11" s="126" customFormat="1" ht="13.8" x14ac:dyDescent="0.3">
      <c r="A16" s="451" t="s">
        <v>462</v>
      </c>
      <c r="B16" s="137"/>
      <c r="C16" s="397" t="s">
        <v>462</v>
      </c>
      <c r="D16" s="397"/>
      <c r="E16" s="137"/>
      <c r="F16" s="137"/>
      <c r="G16" s="187"/>
      <c r="H16" s="195"/>
      <c r="I16" s="210">
        <f t="shared" si="0"/>
        <v>0</v>
      </c>
      <c r="J16" s="187"/>
      <c r="K16" s="210">
        <f t="shared" si="1"/>
        <v>0</v>
      </c>
    </row>
    <row r="17" spans="1:11" s="126" customFormat="1" ht="13.8" x14ac:dyDescent="0.3">
      <c r="A17" s="451" t="s">
        <v>462</v>
      </c>
      <c r="B17" s="137"/>
      <c r="C17" s="397" t="s">
        <v>462</v>
      </c>
      <c r="D17" s="397"/>
      <c r="E17" s="137"/>
      <c r="F17" s="137"/>
      <c r="G17" s="187"/>
      <c r="H17" s="195"/>
      <c r="I17" s="210">
        <f t="shared" si="0"/>
        <v>0</v>
      </c>
      <c r="J17" s="187"/>
      <c r="K17" s="210">
        <f t="shared" si="1"/>
        <v>0</v>
      </c>
    </row>
    <row r="18" spans="1:11" s="126" customFormat="1" ht="13.8" x14ac:dyDescent="0.3">
      <c r="A18" s="451" t="s">
        <v>462</v>
      </c>
      <c r="B18" s="137"/>
      <c r="C18" s="397" t="s">
        <v>462</v>
      </c>
      <c r="D18" s="397"/>
      <c r="E18" s="137"/>
      <c r="F18" s="137"/>
      <c r="G18" s="187"/>
      <c r="H18" s="195"/>
      <c r="I18" s="210">
        <f t="shared" si="0"/>
        <v>0</v>
      </c>
      <c r="J18" s="187"/>
      <c r="K18" s="210">
        <f t="shared" si="1"/>
        <v>0</v>
      </c>
    </row>
    <row r="19" spans="1:11" s="126" customFormat="1" ht="13.8" x14ac:dyDescent="0.3">
      <c r="A19" s="451" t="s">
        <v>462</v>
      </c>
      <c r="B19" s="137"/>
      <c r="C19" s="397" t="s">
        <v>462</v>
      </c>
      <c r="D19" s="397"/>
      <c r="E19" s="137"/>
      <c r="F19" s="137"/>
      <c r="G19" s="187"/>
      <c r="H19" s="195"/>
      <c r="I19" s="210">
        <f t="shared" si="0"/>
        <v>0</v>
      </c>
      <c r="J19" s="187"/>
      <c r="K19" s="210">
        <f t="shared" si="1"/>
        <v>0</v>
      </c>
    </row>
    <row r="20" spans="1:11" s="126" customFormat="1" ht="13.8" x14ac:dyDescent="0.3">
      <c r="A20" s="451" t="s">
        <v>462</v>
      </c>
      <c r="B20" s="137"/>
      <c r="C20" s="397" t="s">
        <v>462</v>
      </c>
      <c r="D20" s="397"/>
      <c r="E20" s="137"/>
      <c r="F20" s="137"/>
      <c r="G20" s="187"/>
      <c r="H20" s="195"/>
      <c r="I20" s="210">
        <f t="shared" si="0"/>
        <v>0</v>
      </c>
      <c r="J20" s="187"/>
      <c r="K20" s="210">
        <f t="shared" si="1"/>
        <v>0</v>
      </c>
    </row>
    <row r="21" spans="1:11" s="126" customFormat="1" ht="13.8" x14ac:dyDescent="0.3">
      <c r="A21" s="451" t="s">
        <v>462</v>
      </c>
      <c r="B21" s="137"/>
      <c r="C21" s="397" t="s">
        <v>462</v>
      </c>
      <c r="D21" s="397"/>
      <c r="E21" s="137"/>
      <c r="F21" s="137"/>
      <c r="G21" s="187"/>
      <c r="H21" s="195"/>
      <c r="I21" s="210">
        <f t="shared" si="0"/>
        <v>0</v>
      </c>
      <c r="J21" s="187"/>
      <c r="K21" s="210">
        <f t="shared" si="1"/>
        <v>0</v>
      </c>
    </row>
    <row r="22" spans="1:11" s="126" customFormat="1" ht="13.8" x14ac:dyDescent="0.3">
      <c r="A22" s="451" t="s">
        <v>462</v>
      </c>
      <c r="B22" s="137"/>
      <c r="C22" s="436" t="s">
        <v>462</v>
      </c>
      <c r="D22" s="436"/>
      <c r="E22" s="137"/>
      <c r="F22" s="137"/>
      <c r="G22" s="187"/>
      <c r="H22" s="195"/>
      <c r="I22" s="210">
        <f t="shared" si="0"/>
        <v>0</v>
      </c>
      <c r="J22" s="187"/>
      <c r="K22" s="210">
        <f t="shared" si="1"/>
        <v>0</v>
      </c>
    </row>
    <row r="23" spans="1:11" s="126" customFormat="1" ht="13.8" x14ac:dyDescent="0.3">
      <c r="A23" s="451" t="s">
        <v>462</v>
      </c>
      <c r="B23" s="137"/>
      <c r="C23" s="436" t="s">
        <v>462</v>
      </c>
      <c r="D23" s="436"/>
      <c r="E23" s="137"/>
      <c r="F23" s="137"/>
      <c r="G23" s="187"/>
      <c r="H23" s="195"/>
      <c r="I23" s="210">
        <f t="shared" si="0"/>
        <v>0</v>
      </c>
      <c r="J23" s="187"/>
      <c r="K23" s="210">
        <f t="shared" si="1"/>
        <v>0</v>
      </c>
    </row>
    <row r="25" spans="1:11" x14ac:dyDescent="0.3">
      <c r="A25" s="454" t="s">
        <v>1134</v>
      </c>
    </row>
    <row r="26" spans="1:11" x14ac:dyDescent="0.3">
      <c r="A26" s="576" t="s">
        <v>1135</v>
      </c>
      <c r="B26" s="576"/>
    </row>
    <row r="27" spans="1:11" x14ac:dyDescent="0.3">
      <c r="A27" s="26" t="s">
        <v>1137</v>
      </c>
      <c r="B27" s="126"/>
    </row>
  </sheetData>
  <mergeCells count="1">
    <mergeCell ref="A26:B26"/>
  </mergeCells>
  <dataValidations xWindow="473" yWindow="332" count="5">
    <dataValidation allowBlank="1" showInputMessage="1" showErrorMessage="1" prompt="Es. Gennaio 2018 - Gennaio 2019" sqref="D4:D23"/>
    <dataValidation allowBlank="1" showInputMessage="1" showErrorMessage="1" prompt="A cura della Regione" sqref="J4:J23"/>
    <dataValidation allowBlank="1" showInputMessage="1" showErrorMessage="1" prompt="Specificare in particolare gli investimenti e le attività che si intende realizzare. Nel caso della Misura 1.2 specificare se è un progetto dimostrativo o giornata dimostrativa. " sqref="B4:B23"/>
    <dataValidation allowBlank="1" showInputMessage="1" showErrorMessage="1" prompt="Indicare le principali categorie di spesa con il relativo importo previsionale. Nel caso dei corsi di formazione specificare il n. di partecipanti previsto, il n. di ore e il valore di UCS adottato. " sqref="F4:F23"/>
    <dataValidation allowBlank="1" showInputMessage="1" showErrorMessage="1" prompt="Spiegare perché l'attivazione della misura di accompagnamento è pertinente e contribuisce agli obiettivi del progetto." sqref="E4:E23"/>
  </dataValidations>
  <hyperlinks>
    <hyperlink ref="C1" location="Indice!A1" display="Torna all'indice"/>
  </hyperlinks>
  <pageMargins left="0.17" right="0.17" top="0.78740157480314965" bottom="0.74803149606299213" header="0.31496062992125984" footer="0.31496062992125984"/>
  <pageSetup paperSize="9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473" yWindow="332" count="2">
        <x14:dataValidation type="list" allowBlank="1" showInputMessage="1" showErrorMessage="1">
          <x14:formula1>
            <xm:f>Liguria!$J$2:$J$14</xm:f>
          </x14:formula1>
          <xm:sqref>C4:C23</xm:sqref>
        </x14:dataValidation>
        <x14:dataValidation type="list" allowBlank="1" showInputMessage="1" showErrorMessage="1">
          <x14:formula1>
            <xm:f>Liguria!$L$2:$L$9</xm:f>
          </x14:formula1>
          <xm:sqref>A4:A23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L22"/>
  <sheetViews>
    <sheetView topLeftCell="B1" workbookViewId="0">
      <selection activeCell="L9" sqref="L9"/>
    </sheetView>
  </sheetViews>
  <sheetFormatPr defaultColWidth="9" defaultRowHeight="15.6" x14ac:dyDescent="0.3"/>
  <cols>
    <col min="1" max="1" width="33.19921875" style="238" customWidth="1"/>
    <col min="2" max="2" width="20.8984375" style="42" customWidth="1"/>
    <col min="3" max="3" width="36.09765625" style="42" customWidth="1"/>
    <col min="4" max="4" width="22" style="42" customWidth="1"/>
    <col min="5" max="6" width="14.09765625" style="42" customWidth="1"/>
    <col min="7" max="7" width="9" style="42"/>
    <col min="8" max="8" width="23.69921875" style="42" customWidth="1"/>
    <col min="9" max="9" width="17.59765625" style="42" customWidth="1"/>
    <col min="10" max="10" width="14.5" style="42" customWidth="1"/>
    <col min="11" max="11" width="17.09765625" style="42" customWidth="1"/>
    <col min="12" max="12" width="14.59765625" style="42" customWidth="1"/>
    <col min="13" max="16384" width="9" style="42"/>
  </cols>
  <sheetData>
    <row r="1" spans="1:12" x14ac:dyDescent="0.3">
      <c r="A1" s="236" t="s">
        <v>753</v>
      </c>
      <c r="B1" s="114" t="s">
        <v>754</v>
      </c>
      <c r="C1" s="114" t="s">
        <v>765</v>
      </c>
      <c r="D1" s="114" t="s">
        <v>769</v>
      </c>
      <c r="E1" s="114" t="s">
        <v>304</v>
      </c>
      <c r="F1" s="114" t="s">
        <v>140</v>
      </c>
      <c r="G1" s="114" t="s">
        <v>620</v>
      </c>
      <c r="H1" s="181" t="s">
        <v>431</v>
      </c>
      <c r="I1" s="114" t="s">
        <v>801</v>
      </c>
      <c r="J1" s="114" t="s">
        <v>620</v>
      </c>
      <c r="K1" s="114" t="s">
        <v>843</v>
      </c>
      <c r="L1" s="114" t="s">
        <v>845</v>
      </c>
    </row>
    <row r="2" spans="1:12" x14ac:dyDescent="0.3">
      <c r="A2" s="237" t="s">
        <v>462</v>
      </c>
      <c r="B2" s="115" t="s">
        <v>462</v>
      </c>
      <c r="C2" s="42" t="s">
        <v>462</v>
      </c>
      <c r="D2" s="42" t="s">
        <v>462</v>
      </c>
      <c r="E2" s="42" t="s">
        <v>462</v>
      </c>
      <c r="F2" s="42" t="s">
        <v>141</v>
      </c>
      <c r="G2" s="42" t="s">
        <v>462</v>
      </c>
      <c r="H2" s="42" t="str">
        <f>G2</f>
        <v>-- Seleziona --</v>
      </c>
      <c r="I2" s="42" t="s">
        <v>462</v>
      </c>
      <c r="J2" s="42" t="s">
        <v>462</v>
      </c>
      <c r="K2" s="42" t="s">
        <v>462</v>
      </c>
      <c r="L2" s="42" t="s">
        <v>462</v>
      </c>
    </row>
    <row r="3" spans="1:12" x14ac:dyDescent="0.3">
      <c r="A3" s="238" t="s">
        <v>751</v>
      </c>
      <c r="B3" s="42" t="s">
        <v>755</v>
      </c>
      <c r="C3" s="42" t="s">
        <v>77</v>
      </c>
      <c r="D3" s="42" t="s">
        <v>770</v>
      </c>
      <c r="E3" s="42" t="s">
        <v>306</v>
      </c>
      <c r="F3" s="42" t="s">
        <v>5</v>
      </c>
      <c r="G3" s="42" t="s">
        <v>321</v>
      </c>
      <c r="H3" s="42" t="str">
        <f>IF(G3&lt;&gt;0,G3,"")</f>
        <v>Tutti</v>
      </c>
      <c r="I3" s="42" t="s">
        <v>802</v>
      </c>
      <c r="J3" s="42" t="s">
        <v>141</v>
      </c>
      <c r="K3" s="42" t="s">
        <v>844</v>
      </c>
      <c r="L3" s="42" t="s">
        <v>1129</v>
      </c>
    </row>
    <row r="4" spans="1:12" x14ac:dyDescent="0.3">
      <c r="A4" s="238" t="s">
        <v>752</v>
      </c>
      <c r="B4" s="42" t="s">
        <v>756</v>
      </c>
      <c r="C4" s="42" t="s">
        <v>78</v>
      </c>
      <c r="D4" s="42" t="s">
        <v>771</v>
      </c>
      <c r="E4" s="42" t="s">
        <v>307</v>
      </c>
      <c r="F4" s="42" t="s">
        <v>6</v>
      </c>
      <c r="G4" s="42" t="str">
        <f t="array" ref="G4:G15">TRANSPOSE(Partner!B4:M4)</f>
        <v/>
      </c>
      <c r="H4" s="42" t="str">
        <f t="shared" ref="H4:H15" si="0">IF(AND(G4&lt;&gt;0,G4&lt;&gt;""),G4,F2)</f>
        <v>Capofila</v>
      </c>
      <c r="I4" s="42" t="s">
        <v>803</v>
      </c>
      <c r="J4" s="42" t="s">
        <v>807</v>
      </c>
      <c r="K4" s="42" t="s">
        <v>868</v>
      </c>
      <c r="L4" s="42" t="s">
        <v>1130</v>
      </c>
    </row>
    <row r="5" spans="1:12" x14ac:dyDescent="0.3">
      <c r="C5" s="42" t="s">
        <v>79</v>
      </c>
      <c r="D5" s="42" t="s">
        <v>772</v>
      </c>
      <c r="E5" s="42" t="s">
        <v>308</v>
      </c>
      <c r="F5" s="42" t="s">
        <v>7</v>
      </c>
      <c r="G5" s="42">
        <v>0</v>
      </c>
      <c r="H5" s="42" t="str">
        <f t="shared" si="0"/>
        <v>P2</v>
      </c>
      <c r="I5" s="42" t="s">
        <v>804</v>
      </c>
      <c r="J5" s="42" t="s">
        <v>808</v>
      </c>
      <c r="L5" s="42" t="s">
        <v>1127</v>
      </c>
    </row>
    <row r="6" spans="1:12" x14ac:dyDescent="0.3">
      <c r="C6" s="42" t="s">
        <v>80</v>
      </c>
      <c r="F6" s="42" t="s">
        <v>8</v>
      </c>
      <c r="G6" s="42">
        <v>0</v>
      </c>
      <c r="H6" s="42" t="str">
        <f t="shared" si="0"/>
        <v>P3</v>
      </c>
      <c r="I6" s="42" t="s">
        <v>806</v>
      </c>
      <c r="J6" s="42" t="s">
        <v>809</v>
      </c>
      <c r="L6" s="42" t="s">
        <v>1131</v>
      </c>
    </row>
    <row r="7" spans="1:12" x14ac:dyDescent="0.3">
      <c r="C7" s="42" t="s">
        <v>668</v>
      </c>
      <c r="F7" s="42" t="s">
        <v>9</v>
      </c>
      <c r="G7" s="42">
        <v>0</v>
      </c>
      <c r="H7" s="42" t="str">
        <f t="shared" si="0"/>
        <v>P4</v>
      </c>
      <c r="I7" s="42" t="s">
        <v>805</v>
      </c>
      <c r="J7" s="42" t="s">
        <v>810</v>
      </c>
      <c r="L7" s="42" t="s">
        <v>1132</v>
      </c>
    </row>
    <row r="8" spans="1:12" x14ac:dyDescent="0.3">
      <c r="C8" s="42" t="s">
        <v>81</v>
      </c>
      <c r="F8" s="42" t="s">
        <v>317</v>
      </c>
      <c r="G8" s="42">
        <v>0</v>
      </c>
      <c r="H8" s="42" t="str">
        <f t="shared" si="0"/>
        <v>P5</v>
      </c>
      <c r="J8" s="42" t="s">
        <v>811</v>
      </c>
      <c r="L8" s="42" t="s">
        <v>1133</v>
      </c>
    </row>
    <row r="9" spans="1:12" x14ac:dyDescent="0.3">
      <c r="C9" s="42" t="s">
        <v>82</v>
      </c>
      <c r="F9" s="42" t="s">
        <v>318</v>
      </c>
      <c r="G9" s="42">
        <v>0</v>
      </c>
      <c r="H9" s="42" t="str">
        <f t="shared" si="0"/>
        <v>P6</v>
      </c>
      <c r="J9" s="42" t="s">
        <v>812</v>
      </c>
      <c r="L9" s="42" t="s">
        <v>1128</v>
      </c>
    </row>
    <row r="10" spans="1:12" x14ac:dyDescent="0.3">
      <c r="C10" s="42" t="s">
        <v>83</v>
      </c>
      <c r="F10" s="42" t="s">
        <v>319</v>
      </c>
      <c r="G10" s="42">
        <v>0</v>
      </c>
      <c r="H10" s="42" t="str">
        <f t="shared" si="0"/>
        <v>P7</v>
      </c>
      <c r="J10" s="42" t="s">
        <v>813</v>
      </c>
    </row>
    <row r="11" spans="1:12" x14ac:dyDescent="0.3">
      <c r="C11" s="42" t="s">
        <v>84</v>
      </c>
      <c r="F11" s="42" t="s">
        <v>320</v>
      </c>
      <c r="G11" s="42">
        <v>0</v>
      </c>
      <c r="H11" s="42" t="str">
        <f t="shared" si="0"/>
        <v>P8</v>
      </c>
      <c r="J11" s="42" t="s">
        <v>814</v>
      </c>
    </row>
    <row r="12" spans="1:12" x14ac:dyDescent="0.3">
      <c r="C12" s="42" t="s">
        <v>85</v>
      </c>
      <c r="F12" s="42" t="s">
        <v>473</v>
      </c>
      <c r="G12" s="42">
        <v>0</v>
      </c>
      <c r="H12" s="42" t="str">
        <f t="shared" si="0"/>
        <v>P9</v>
      </c>
      <c r="J12" s="42" t="s">
        <v>815</v>
      </c>
    </row>
    <row r="13" spans="1:12" x14ac:dyDescent="0.3">
      <c r="C13" s="42" t="s">
        <v>86</v>
      </c>
      <c r="F13" s="42" t="s">
        <v>474</v>
      </c>
      <c r="G13" s="42">
        <v>0</v>
      </c>
      <c r="H13" s="42" t="str">
        <f t="shared" si="0"/>
        <v>P10</v>
      </c>
      <c r="J13" s="42" t="s">
        <v>816</v>
      </c>
      <c r="L13" s="113"/>
    </row>
    <row r="14" spans="1:12" x14ac:dyDescent="0.3">
      <c r="C14" s="116" t="s">
        <v>766</v>
      </c>
      <c r="G14" s="42">
        <v>0</v>
      </c>
      <c r="H14" s="42" t="str">
        <f t="shared" si="0"/>
        <v>P11</v>
      </c>
      <c r="J14" s="42" t="s">
        <v>817</v>
      </c>
      <c r="L14" s="113"/>
    </row>
    <row r="15" spans="1:12" x14ac:dyDescent="0.3">
      <c r="C15" s="116" t="s">
        <v>867</v>
      </c>
      <c r="G15" s="42">
        <v>0</v>
      </c>
      <c r="H15" s="42" t="str">
        <f t="shared" si="0"/>
        <v>P12</v>
      </c>
      <c r="L15" s="113"/>
    </row>
    <row r="16" spans="1:12" x14ac:dyDescent="0.3">
      <c r="C16" s="42" t="s">
        <v>87</v>
      </c>
      <c r="L16" s="113"/>
    </row>
    <row r="17" spans="1:12" x14ac:dyDescent="0.3">
      <c r="C17" s="42" t="s">
        <v>667</v>
      </c>
      <c r="L17" s="113"/>
    </row>
    <row r="18" spans="1:12" x14ac:dyDescent="0.3">
      <c r="A18" s="452"/>
      <c r="C18" s="42" t="s">
        <v>88</v>
      </c>
      <c r="L18" s="113"/>
    </row>
    <row r="19" spans="1:12" x14ac:dyDescent="0.3">
      <c r="A19" s="452"/>
      <c r="C19" s="42" t="s">
        <v>666</v>
      </c>
      <c r="L19" s="113"/>
    </row>
    <row r="20" spans="1:12" x14ac:dyDescent="0.3">
      <c r="C20" s="42" t="s">
        <v>89</v>
      </c>
    </row>
    <row r="21" spans="1:12" x14ac:dyDescent="0.3">
      <c r="C21" s="42" t="s">
        <v>665</v>
      </c>
    </row>
    <row r="22" spans="1:12" x14ac:dyDescent="0.3">
      <c r="C22" s="42" t="s">
        <v>664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6"/>
  <sheetViews>
    <sheetView zoomScaleNormal="100" workbookViewId="0">
      <selection activeCell="B5" sqref="B5"/>
    </sheetView>
  </sheetViews>
  <sheetFormatPr defaultColWidth="9" defaultRowHeight="13.2" x14ac:dyDescent="0.25"/>
  <cols>
    <col min="1" max="1" width="4.8984375" style="26" customWidth="1"/>
    <col min="2" max="3" width="12" style="26" customWidth="1"/>
    <col min="4" max="4" width="13.59765625" style="26" customWidth="1"/>
    <col min="5" max="5" width="10.59765625" style="26" customWidth="1"/>
    <col min="6" max="6" width="18.5" style="26" customWidth="1"/>
    <col min="7" max="7" width="19" style="26" customWidth="1"/>
    <col min="8" max="8" width="20.59765625" style="26" customWidth="1"/>
    <col min="9" max="9" width="12.59765625" style="26" customWidth="1"/>
    <col min="10" max="10" width="12" style="26" customWidth="1"/>
    <col min="11" max="16384" width="9" style="26"/>
  </cols>
  <sheetData>
    <row r="1" spans="1:10" ht="30" customHeight="1" x14ac:dyDescent="0.25">
      <c r="A1" s="200"/>
      <c r="B1" s="200"/>
      <c r="C1" s="201"/>
      <c r="D1" s="201"/>
      <c r="E1" s="180" t="s">
        <v>675</v>
      </c>
    </row>
    <row r="2" spans="1:10" ht="21" x14ac:dyDescent="0.25">
      <c r="A2" s="200" t="s">
        <v>964</v>
      </c>
      <c r="B2" s="200"/>
    </row>
    <row r="3" spans="1:10" ht="25.5" customHeight="1" x14ac:dyDescent="0.25">
      <c r="A3" s="500" t="s">
        <v>873</v>
      </c>
      <c r="B3" s="577" t="s">
        <v>68</v>
      </c>
      <c r="C3" s="578"/>
      <c r="D3" s="500" t="s">
        <v>842</v>
      </c>
      <c r="E3" s="500" t="s">
        <v>900</v>
      </c>
      <c r="F3" s="500" t="s">
        <v>894</v>
      </c>
      <c r="G3" s="500" t="s">
        <v>870</v>
      </c>
      <c r="H3" s="500" t="s">
        <v>887</v>
      </c>
      <c r="I3" s="500" t="s">
        <v>893</v>
      </c>
      <c r="J3" s="500"/>
    </row>
    <row r="4" spans="1:10" ht="39" customHeight="1" x14ac:dyDescent="0.25">
      <c r="A4" s="500"/>
      <c r="B4" s="383" t="s">
        <v>938</v>
      </c>
      <c r="C4" s="383" t="s">
        <v>186</v>
      </c>
      <c r="D4" s="500"/>
      <c r="E4" s="500"/>
      <c r="F4" s="500"/>
      <c r="G4" s="500"/>
      <c r="H4" s="500"/>
      <c r="I4" s="203" t="s">
        <v>889</v>
      </c>
      <c r="J4" s="203" t="s">
        <v>890</v>
      </c>
    </row>
    <row r="5" spans="1:10" x14ac:dyDescent="0.25">
      <c r="A5" s="61">
        <v>1</v>
      </c>
      <c r="B5" s="137"/>
      <c r="C5" s="137"/>
      <c r="D5" s="418"/>
      <c r="E5" s="418"/>
      <c r="F5" s="137"/>
      <c r="G5" s="418"/>
      <c r="H5" s="427"/>
      <c r="I5" s="295"/>
      <c r="J5" s="398"/>
    </row>
    <row r="6" spans="1:10" x14ac:dyDescent="0.25">
      <c r="A6" s="61">
        <v>2</v>
      </c>
      <c r="B6" s="137"/>
      <c r="C6" s="137"/>
      <c r="D6" s="418"/>
      <c r="E6" s="418"/>
      <c r="F6" s="137"/>
      <c r="G6" s="418"/>
      <c r="H6" s="282"/>
      <c r="I6" s="295"/>
      <c r="J6" s="398"/>
    </row>
    <row r="7" spans="1:10" x14ac:dyDescent="0.25">
      <c r="A7" s="61">
        <v>3</v>
      </c>
      <c r="B7" s="137"/>
      <c r="C7" s="137"/>
      <c r="D7" s="418"/>
      <c r="E7" s="418"/>
      <c r="F7" s="137"/>
      <c r="G7" s="418"/>
      <c r="H7" s="282"/>
      <c r="I7" s="295"/>
      <c r="J7" s="398"/>
    </row>
    <row r="8" spans="1:10" x14ac:dyDescent="0.25">
      <c r="A8" s="61">
        <v>4</v>
      </c>
      <c r="B8" s="137"/>
      <c r="C8" s="137"/>
      <c r="D8" s="418"/>
      <c r="E8" s="418"/>
      <c r="F8" s="137"/>
      <c r="G8" s="418"/>
      <c r="H8" s="282"/>
      <c r="I8" s="295"/>
      <c r="J8" s="398"/>
    </row>
    <row r="9" spans="1:10" x14ac:dyDescent="0.25">
      <c r="A9" s="61">
        <v>5</v>
      </c>
      <c r="B9" s="137"/>
      <c r="C9" s="137"/>
      <c r="D9" s="418"/>
      <c r="E9" s="418"/>
      <c r="F9" s="137"/>
      <c r="G9" s="418"/>
      <c r="H9" s="282"/>
      <c r="I9" s="295"/>
      <c r="J9" s="398"/>
    </row>
    <row r="10" spans="1:10" x14ac:dyDescent="0.25">
      <c r="A10" s="61">
        <v>6</v>
      </c>
      <c r="B10" s="137"/>
      <c r="C10" s="137"/>
      <c r="D10" s="418"/>
      <c r="E10" s="418"/>
      <c r="F10" s="137"/>
      <c r="G10" s="418"/>
      <c r="H10" s="282"/>
      <c r="I10" s="295"/>
      <c r="J10" s="398"/>
    </row>
    <row r="11" spans="1:10" x14ac:dyDescent="0.25">
      <c r="A11" s="61">
        <v>7</v>
      </c>
      <c r="B11" s="137"/>
      <c r="C11" s="137"/>
      <c r="D11" s="418"/>
      <c r="E11" s="418"/>
      <c r="F11" s="137"/>
      <c r="G11" s="418"/>
      <c r="H11" s="282"/>
      <c r="I11" s="295"/>
      <c r="J11" s="398"/>
    </row>
    <row r="12" spans="1:10" x14ac:dyDescent="0.25">
      <c r="A12" s="61">
        <v>8</v>
      </c>
      <c r="B12" s="137"/>
      <c r="C12" s="137"/>
      <c r="D12" s="418"/>
      <c r="E12" s="418"/>
      <c r="F12" s="137"/>
      <c r="G12" s="418"/>
      <c r="H12" s="282"/>
      <c r="I12" s="295"/>
      <c r="J12" s="398"/>
    </row>
    <row r="13" spans="1:10" x14ac:dyDescent="0.25">
      <c r="A13" s="61">
        <v>9</v>
      </c>
      <c r="B13" s="137"/>
      <c r="C13" s="137"/>
      <c r="D13" s="418"/>
      <c r="E13" s="418"/>
      <c r="F13" s="137"/>
      <c r="G13" s="418"/>
      <c r="H13" s="282"/>
      <c r="I13" s="295"/>
      <c r="J13" s="398"/>
    </row>
    <row r="14" spans="1:10" x14ac:dyDescent="0.25">
      <c r="A14" s="61">
        <v>10</v>
      </c>
      <c r="B14" s="137"/>
      <c r="C14" s="137"/>
      <c r="D14" s="418"/>
      <c r="E14" s="418"/>
      <c r="F14" s="137"/>
      <c r="G14" s="418"/>
      <c r="H14" s="282"/>
      <c r="I14" s="295"/>
      <c r="J14" s="398"/>
    </row>
    <row r="15" spans="1:10" x14ac:dyDescent="0.25">
      <c r="A15" s="61">
        <v>11</v>
      </c>
      <c r="B15" s="137"/>
      <c r="C15" s="137"/>
      <c r="D15" s="418"/>
      <c r="E15" s="418"/>
      <c r="F15" s="137"/>
      <c r="G15" s="418"/>
      <c r="H15" s="282"/>
      <c r="I15" s="295"/>
      <c r="J15" s="398"/>
    </row>
    <row r="16" spans="1:10" x14ac:dyDescent="0.25">
      <c r="A16" s="61">
        <v>12</v>
      </c>
      <c r="B16" s="137"/>
      <c r="C16" s="137"/>
      <c r="D16" s="418"/>
      <c r="E16" s="418"/>
      <c r="F16" s="137"/>
      <c r="G16" s="418"/>
      <c r="H16" s="282"/>
      <c r="I16" s="295"/>
      <c r="J16" s="398"/>
    </row>
  </sheetData>
  <dataConsolidate/>
  <mergeCells count="8">
    <mergeCell ref="I3:J3"/>
    <mergeCell ref="A3:A4"/>
    <mergeCell ref="D3:D4"/>
    <mergeCell ref="E3:E4"/>
    <mergeCell ref="F3:F4"/>
    <mergeCell ref="G3:G4"/>
    <mergeCell ref="H3:H4"/>
    <mergeCell ref="B3:C3"/>
  </mergeCells>
  <dataValidations count="6">
    <dataValidation allowBlank="1" showInputMessage="1" showErrorMessage="1" prompt="Indicare le azioni e attività integrative e complementari al progetto finanziate con le risorse del finanziatore (se previsto)" sqref="F5:F16"/>
    <dataValidation allowBlank="1" showInputMessage="1" showErrorMessage="1" prompt="Compilare se il finanziatore è un soggetto" sqref="G5:H5 D5"/>
    <dataValidation allowBlank="1" showInputMessage="1" showErrorMessage="1" prompt="Specificare qui l'importo finanziato se il soggetto finanziatore è un privato" sqref="I5:I16"/>
    <dataValidation allowBlank="1" showInputMessage="1" showErrorMessage="1" prompt="Specificare il nome del soggetto finanziatore pubblico o privato" sqref="C5:C16"/>
    <dataValidation allowBlank="1" showInputMessage="1" showErrorMessage="1" prompt="Specificare il nome del programma qualora la fonte di finanziamento sia un fondo o un programma (es. Horizon2020)" sqref="B5:B16"/>
    <dataValidation allowBlank="1" showInputMessage="1" showErrorMessage="1" prompt="Specificare qui l'importo finanziato se il soggetto/fondo/programma è pubblico" sqref="J5:J16"/>
  </dataValidations>
  <hyperlinks>
    <hyperlink ref="E1" location="Indice!A1" display="Torna all'indice"/>
  </hyperlinks>
  <pageMargins left="0.23622047244094491" right="0.23622047244094491" top="0.47244094488188981" bottom="0.43307086614173229" header="0.31496062992125984" footer="0.31496062992125984"/>
  <pageSetup paperSize="9" scale="95" orientation="landscape" r:id="rId1"/>
  <headerFooter>
    <oddFooter>&amp;R&amp;P/&amp;N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U68"/>
  <sheetViews>
    <sheetView zoomScaleNormal="100" workbookViewId="0">
      <selection activeCell="G13" sqref="G13"/>
    </sheetView>
  </sheetViews>
  <sheetFormatPr defaultColWidth="11.19921875" defaultRowHeight="13.2" x14ac:dyDescent="0.3"/>
  <cols>
    <col min="1" max="1" width="12.69921875" style="46" customWidth="1"/>
    <col min="2" max="2" width="12.5" style="162" customWidth="1"/>
    <col min="3" max="3" width="7.09765625" style="46" bestFit="1" customWidth="1"/>
    <col min="4" max="4" width="12.5" style="46" customWidth="1"/>
    <col min="5" max="5" width="7.19921875" style="46" bestFit="1" customWidth="1"/>
    <col min="6" max="6" width="12.5" style="46" customWidth="1"/>
    <col min="7" max="7" width="7.19921875" style="46" bestFit="1" customWidth="1"/>
    <col min="8" max="8" width="12.5" style="46" customWidth="1"/>
    <col min="9" max="9" width="7.19921875" style="46" customWidth="1"/>
    <col min="10" max="10" width="12.5" style="46" hidden="1" customWidth="1"/>
    <col min="11" max="11" width="9.59765625" style="46" hidden="1" customWidth="1"/>
    <col min="12" max="12" width="12.5" style="46" customWidth="1"/>
    <col min="13" max="13" width="7.19921875" style="46" customWidth="1"/>
    <col min="14" max="14" width="17" style="46" customWidth="1"/>
    <col min="15" max="15" width="7.19921875" style="46" bestFit="1" customWidth="1"/>
    <col min="16" max="16" width="12.5" style="46" hidden="1" customWidth="1"/>
    <col min="17" max="17" width="13.8984375" style="46" hidden="1" customWidth="1"/>
    <col min="18" max="65" width="19" style="46" customWidth="1"/>
    <col min="66" max="16384" width="11.19921875" style="46"/>
  </cols>
  <sheetData>
    <row r="1" spans="1:21" s="197" customFormat="1" ht="21" x14ac:dyDescent="0.3">
      <c r="B1" s="199"/>
      <c r="C1" s="180" t="s">
        <v>675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21" s="197" customFormat="1" ht="15.75" customHeight="1" x14ac:dyDescent="0.3">
      <c r="A2" s="100" t="s">
        <v>965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21" s="197" customFormat="1" ht="15.75" customHeight="1" x14ac:dyDescent="0.3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21" s="197" customFormat="1" ht="15.75" customHeight="1" x14ac:dyDescent="0.3">
      <c r="A4" s="202" t="s">
        <v>895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</row>
    <row r="5" spans="1:21" x14ac:dyDescent="0.3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21" s="192" customFormat="1" ht="15.6" x14ac:dyDescent="0.3">
      <c r="A6" s="579" t="s">
        <v>901</v>
      </c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207"/>
      <c r="M6" s="207"/>
      <c r="N6" s="207"/>
      <c r="O6" s="207"/>
      <c r="P6" s="207"/>
      <c r="Q6" s="175"/>
    </row>
    <row r="7" spans="1:21" s="192" customFormat="1" ht="15.75" customHeight="1" x14ac:dyDescent="0.3">
      <c r="A7" s="490" t="s">
        <v>620</v>
      </c>
      <c r="B7" s="490" t="s">
        <v>818</v>
      </c>
      <c r="C7" s="492" t="s">
        <v>185</v>
      </c>
      <c r="D7" s="492" t="s">
        <v>1129</v>
      </c>
      <c r="E7" s="492" t="s">
        <v>185</v>
      </c>
      <c r="F7" s="492" t="s">
        <v>1130</v>
      </c>
      <c r="G7" s="492" t="s">
        <v>185</v>
      </c>
      <c r="H7" s="492" t="s">
        <v>1136</v>
      </c>
      <c r="I7" s="492" t="s">
        <v>185</v>
      </c>
      <c r="J7" s="492" t="s">
        <v>1131</v>
      </c>
      <c r="K7" s="492" t="s">
        <v>185</v>
      </c>
      <c r="L7" s="492" t="s">
        <v>1132</v>
      </c>
      <c r="M7" s="492" t="s">
        <v>185</v>
      </c>
      <c r="N7" s="492" t="s">
        <v>1133</v>
      </c>
      <c r="O7" s="492" t="s">
        <v>185</v>
      </c>
      <c r="P7" s="492" t="s">
        <v>1128</v>
      </c>
      <c r="Q7" s="492" t="s">
        <v>185</v>
      </c>
      <c r="R7" s="500" t="s">
        <v>184</v>
      </c>
      <c r="S7" s="500"/>
    </row>
    <row r="8" spans="1:21" s="192" customFormat="1" ht="14.25" customHeight="1" x14ac:dyDescent="0.3">
      <c r="A8" s="490"/>
      <c r="B8" s="490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384" t="s">
        <v>896</v>
      </c>
      <c r="S8" s="384" t="s">
        <v>897</v>
      </c>
    </row>
    <row r="9" spans="1:21" s="192" customFormat="1" ht="13.8" x14ac:dyDescent="0.3">
      <c r="A9" s="208" t="s">
        <v>141</v>
      </c>
      <c r="B9" s="194">
        <f t="array" ref="B9:B20">TRANSPOSE('M16 per partner-costi'!B16:M16)</f>
        <v>0</v>
      </c>
      <c r="C9" s="194">
        <f>IFERROR(B9/B$21*100,0)</f>
        <v>0</v>
      </c>
      <c r="D9" s="194">
        <f>SUMIFS('Altre Misure PSR'!$G$4:$G$23,'Altre Misure PSR'!$C$4:$C$23,$A9,'Altre Misure PSR'!$A$4:$A$23,D$7)</f>
        <v>0</v>
      </c>
      <c r="E9" s="194">
        <f>IFERROR(D9/D$21*100,0)</f>
        <v>0</v>
      </c>
      <c r="F9" s="194">
        <f>SUMIFS('Altre Misure PSR'!$G$4:$G$23,'Altre Misure PSR'!$C$4:$C$23,$A9,'Altre Misure PSR'!$A$4:$A$23,F$7)</f>
        <v>0</v>
      </c>
      <c r="G9" s="194">
        <f>IFERROR(F9/F$21*100,0)</f>
        <v>0</v>
      </c>
      <c r="H9" s="194">
        <f>SUMIFS('Altre Misure PSR'!$G$4:$G$23,'Altre Misure PSR'!$C$4:$C$23,$A9,'Altre Misure PSR'!$A$4:$A$23,H$7)</f>
        <v>0</v>
      </c>
      <c r="I9" s="194">
        <f>IFERROR(H9/H$21*100,0)</f>
        <v>0</v>
      </c>
      <c r="J9" s="194">
        <f>SUMIFS('Altre Misure PSR'!$G$4:$G$23,'Altre Misure PSR'!$C$4:$C$23,$A9,'Altre Misure PSR'!$A$4:$A$23,J$7)</f>
        <v>0</v>
      </c>
      <c r="K9" s="194">
        <f>IFERROR(J9/J$21*100,0)</f>
        <v>0</v>
      </c>
      <c r="L9" s="194">
        <f>SUMIFS('Altre Misure PSR'!$G$4:$G$23,'Altre Misure PSR'!$C$4:$C$23,$A9,'Altre Misure PSR'!$A$4:$A$23,L$7)</f>
        <v>0</v>
      </c>
      <c r="M9" s="194">
        <f>IFERROR(L9/L$21*100,0)</f>
        <v>0</v>
      </c>
      <c r="N9" s="194">
        <f>SUMIFS('Altre Misure PSR'!$G$4:$G$23,'Altre Misure PSR'!$C$4:$C$23,$A9,'Altre Misure PSR'!$A$4:$A$23,N$7)</f>
        <v>0</v>
      </c>
      <c r="O9" s="194">
        <f>IFERROR(N9/N$21*100,0)</f>
        <v>0</v>
      </c>
      <c r="P9" s="194">
        <f>SUMIFS('Altre Misure PSR'!$G$4:$G$23,'Altre Misure PSR'!$C$4:$C$23,$A9,'Altre Misure PSR'!$A$4:$A$23,P$7)</f>
        <v>0</v>
      </c>
      <c r="Q9" s="194">
        <f>IFERROR(P9/P$21*100,0)</f>
        <v>0</v>
      </c>
      <c r="R9" s="194">
        <f>B9+D9+F9+H9+J9+L9+N9+P9</f>
        <v>0</v>
      </c>
      <c r="S9" s="194">
        <f>SUMIF('M16 per partner-costi'!$B$4:$M$4,A9,'M16 per partner-costi'!$B$17:$M$17)+SUMIF('Altre Misure PSR'!$C$4:$C$23,A9,'Altre Misure PSR'!$J$4:$J$23)</f>
        <v>0</v>
      </c>
      <c r="U9" s="438"/>
    </row>
    <row r="10" spans="1:21" s="192" customFormat="1" ht="13.8" x14ac:dyDescent="0.3">
      <c r="A10" s="208" t="s">
        <v>807</v>
      </c>
      <c r="B10" s="194">
        <v>0</v>
      </c>
      <c r="C10" s="194">
        <f t="shared" ref="C10:E20" si="0">IFERROR(B10/B$21*100,0)</f>
        <v>0</v>
      </c>
      <c r="D10" s="194">
        <f>SUMIFS('Altre Misure PSR'!$G$4:$G$23,'Altre Misure PSR'!$C$4:$C$23,$A10,'Altre Misure PSR'!$A$4:$A$23,D$7)</f>
        <v>0</v>
      </c>
      <c r="E10" s="194">
        <f t="shared" si="0"/>
        <v>0</v>
      </c>
      <c r="F10" s="194">
        <f>SUMIFS('Altre Misure PSR'!$G$4:$G$23,'Altre Misure PSR'!$C$4:$C$23,$A10,'Altre Misure PSR'!$A$4:$A$23,F$7)</f>
        <v>0</v>
      </c>
      <c r="G10" s="194">
        <f t="shared" ref="G10" si="1">IFERROR(F10/F$21*100,0)</f>
        <v>0</v>
      </c>
      <c r="H10" s="194">
        <f>SUMIFS('Altre Misure PSR'!$G$4:$G$23,'Altre Misure PSR'!$C$4:$C$23,$A10,'Altre Misure PSR'!$A$4:$A$23,H$7)</f>
        <v>0</v>
      </c>
      <c r="I10" s="194">
        <f t="shared" ref="I10:I20" si="2">IFERROR(H10/H$21*100,0)</f>
        <v>0</v>
      </c>
      <c r="J10" s="194">
        <f>SUMIFS('Altre Misure PSR'!$G$4:$G$23,'Altre Misure PSR'!$C$4:$C$23,$A10,'Altre Misure PSR'!$A$4:$A$23,J$7)</f>
        <v>0</v>
      </c>
      <c r="K10" s="194">
        <f t="shared" ref="K10:K20" si="3">IFERROR(J10/J$21*100,0)</f>
        <v>0</v>
      </c>
      <c r="L10" s="194">
        <f>SUMIFS('Altre Misure PSR'!$G$4:$G$23,'Altre Misure PSR'!$C$4:$C$23,$A10,'Altre Misure PSR'!$A$4:$A$23,L$7)</f>
        <v>0</v>
      </c>
      <c r="M10" s="194">
        <f t="shared" ref="M10:M20" si="4">IFERROR(L10/L$21*100,0)</f>
        <v>0</v>
      </c>
      <c r="N10" s="194">
        <f>SUMIFS('Altre Misure PSR'!$G$4:$G$23,'Altre Misure PSR'!$C$4:$C$23,$A10,'Altre Misure PSR'!$A$4:$A$23,N$7)</f>
        <v>0</v>
      </c>
      <c r="O10" s="194">
        <f t="shared" ref="O10:O20" si="5">IFERROR(N10/N$21*100,0)</f>
        <v>0</v>
      </c>
      <c r="P10" s="194">
        <f>SUMIFS('Altre Misure PSR'!$G$4:$G$23,'Altre Misure PSR'!$C$4:$C$23,$A10,'Altre Misure PSR'!$A$4:$A$23,P$7)</f>
        <v>0</v>
      </c>
      <c r="Q10" s="194">
        <f t="shared" ref="Q10" si="6">IFERROR(P10/P$21*100,0)</f>
        <v>0</v>
      </c>
      <c r="R10" s="194">
        <f t="shared" ref="R10:R20" si="7">B10+D10+F10+H10+J10+L10+N10+P10</f>
        <v>0</v>
      </c>
      <c r="S10" s="194">
        <f>SUMIF('M16 per partner-costi'!$B$4:$M$4,A10,'M16 per partner-costi'!$B$17:$M$17)+SUMIF('Altre Misure PSR'!$C$4:$C$23,A10,'Altre Misure PSR'!$J$4:$J$23)</f>
        <v>0</v>
      </c>
    </row>
    <row r="11" spans="1:21" s="192" customFormat="1" ht="13.8" x14ac:dyDescent="0.3">
      <c r="A11" s="208" t="s">
        <v>808</v>
      </c>
      <c r="B11" s="194">
        <v>0</v>
      </c>
      <c r="C11" s="194">
        <f t="shared" si="0"/>
        <v>0</v>
      </c>
      <c r="D11" s="194">
        <f>SUMIFS('Altre Misure PSR'!$G$4:$G$23,'Altre Misure PSR'!$C$4:$C$23,$A11,'Altre Misure PSR'!$A$4:$A$23,D$7)</f>
        <v>0</v>
      </c>
      <c r="E11" s="194">
        <f t="shared" si="0"/>
        <v>0</v>
      </c>
      <c r="F11" s="194">
        <f>SUMIFS('Altre Misure PSR'!$G$4:$G$23,'Altre Misure PSR'!$C$4:$C$23,$A11,'Altre Misure PSR'!$A$4:$A$23,F$7)</f>
        <v>0</v>
      </c>
      <c r="G11" s="194">
        <f t="shared" ref="G11" si="8">IFERROR(F11/F$21*100,0)</f>
        <v>0</v>
      </c>
      <c r="H11" s="194">
        <f>SUMIFS('Altre Misure PSR'!$G$4:$G$23,'Altre Misure PSR'!$C$4:$C$23,$A11,'Altre Misure PSR'!$A$4:$A$23,H$7)</f>
        <v>0</v>
      </c>
      <c r="I11" s="194">
        <f t="shared" si="2"/>
        <v>0</v>
      </c>
      <c r="J11" s="194">
        <f>SUMIFS('Altre Misure PSR'!$G$4:$G$23,'Altre Misure PSR'!$C$4:$C$23,$A11,'Altre Misure PSR'!$A$4:$A$23,J$7)</f>
        <v>0</v>
      </c>
      <c r="K11" s="194">
        <f t="shared" si="3"/>
        <v>0</v>
      </c>
      <c r="L11" s="194">
        <f>SUMIFS('Altre Misure PSR'!$G$4:$G$23,'Altre Misure PSR'!$C$4:$C$23,$A11,'Altre Misure PSR'!$A$4:$A$23,L$7)</f>
        <v>0</v>
      </c>
      <c r="M11" s="194">
        <f t="shared" si="4"/>
        <v>0</v>
      </c>
      <c r="N11" s="194">
        <f>SUMIFS('Altre Misure PSR'!$G$4:$G$23,'Altre Misure PSR'!$C$4:$C$23,$A11,'Altre Misure PSR'!$A$4:$A$23,N$7)</f>
        <v>0</v>
      </c>
      <c r="O11" s="194">
        <f t="shared" si="5"/>
        <v>0</v>
      </c>
      <c r="P11" s="194">
        <f>SUMIFS('Altre Misure PSR'!$G$4:$G$23,'Altre Misure PSR'!$C$4:$C$23,$A11,'Altre Misure PSR'!$A$4:$A$23,P$7)</f>
        <v>0</v>
      </c>
      <c r="Q11" s="194">
        <f t="shared" ref="Q11" si="9">IFERROR(P11/P$21*100,0)</f>
        <v>0</v>
      </c>
      <c r="R11" s="194">
        <f t="shared" si="7"/>
        <v>0</v>
      </c>
      <c r="S11" s="194">
        <f>SUMIF('M16 per partner-costi'!$B$4:$M$4,A11,'M16 per partner-costi'!$B$17:$M$17)+SUMIF('Altre Misure PSR'!$C$4:$C$23,A11,'Altre Misure PSR'!$J$4:$J$23)</f>
        <v>0</v>
      </c>
    </row>
    <row r="12" spans="1:21" s="192" customFormat="1" ht="13.8" x14ac:dyDescent="0.3">
      <c r="A12" s="208" t="s">
        <v>809</v>
      </c>
      <c r="B12" s="194">
        <v>0</v>
      </c>
      <c r="C12" s="194">
        <f t="shared" si="0"/>
        <v>0</v>
      </c>
      <c r="D12" s="194">
        <f>SUMIFS('Altre Misure PSR'!$G$4:$G$23,'Altre Misure PSR'!$C$4:$C$23,$A12,'Altre Misure PSR'!$A$4:$A$23,D$7)</f>
        <v>0</v>
      </c>
      <c r="E12" s="194">
        <f t="shared" si="0"/>
        <v>0</v>
      </c>
      <c r="F12" s="194">
        <f>SUMIFS('Altre Misure PSR'!$G$4:$G$23,'Altre Misure PSR'!$C$4:$C$23,$A12,'Altre Misure PSR'!$A$4:$A$23,F$7)</f>
        <v>0</v>
      </c>
      <c r="G12" s="194">
        <f t="shared" ref="G12" si="10">IFERROR(F12/F$21*100,0)</f>
        <v>0</v>
      </c>
      <c r="H12" s="194">
        <f>SUMIFS('Altre Misure PSR'!$G$4:$G$23,'Altre Misure PSR'!$C$4:$C$23,$A12,'Altre Misure PSR'!$A$4:$A$23,H$7)</f>
        <v>0</v>
      </c>
      <c r="I12" s="194">
        <f t="shared" si="2"/>
        <v>0</v>
      </c>
      <c r="J12" s="194">
        <f>SUMIFS('Altre Misure PSR'!$G$4:$G$23,'Altre Misure PSR'!$C$4:$C$23,$A12,'Altre Misure PSR'!$A$4:$A$23,J$7)</f>
        <v>0</v>
      </c>
      <c r="K12" s="194">
        <f t="shared" si="3"/>
        <v>0</v>
      </c>
      <c r="L12" s="194">
        <f>SUMIFS('Altre Misure PSR'!$G$4:$G$23,'Altre Misure PSR'!$C$4:$C$23,$A12,'Altre Misure PSR'!$A$4:$A$23,L$7)</f>
        <v>0</v>
      </c>
      <c r="M12" s="194">
        <f t="shared" si="4"/>
        <v>0</v>
      </c>
      <c r="N12" s="194">
        <f>SUMIFS('Altre Misure PSR'!$G$4:$G$23,'Altre Misure PSR'!$C$4:$C$23,$A12,'Altre Misure PSR'!$A$4:$A$23,N$7)</f>
        <v>0</v>
      </c>
      <c r="O12" s="194">
        <f t="shared" si="5"/>
        <v>0</v>
      </c>
      <c r="P12" s="194">
        <f>SUMIFS('Altre Misure PSR'!$G$4:$G$23,'Altre Misure PSR'!$C$4:$C$23,$A12,'Altre Misure PSR'!$A$4:$A$23,P$7)</f>
        <v>0</v>
      </c>
      <c r="Q12" s="194">
        <f t="shared" ref="Q12" si="11">IFERROR(P12/P$21*100,0)</f>
        <v>0</v>
      </c>
      <c r="R12" s="194">
        <f t="shared" si="7"/>
        <v>0</v>
      </c>
      <c r="S12" s="194">
        <f>SUMIF('M16 per partner-costi'!$B$4:$M$4,A12,'M16 per partner-costi'!$B$17:$M$17)+SUMIF('Altre Misure PSR'!$C$4:$C$23,A12,'Altre Misure PSR'!$J$4:$J$23)</f>
        <v>0</v>
      </c>
    </row>
    <row r="13" spans="1:21" s="192" customFormat="1" ht="13.8" x14ac:dyDescent="0.3">
      <c r="A13" s="208" t="s">
        <v>810</v>
      </c>
      <c r="B13" s="194">
        <v>0</v>
      </c>
      <c r="C13" s="194">
        <f t="shared" si="0"/>
        <v>0</v>
      </c>
      <c r="D13" s="194">
        <f>SUMIFS('Altre Misure PSR'!$G$4:$G$23,'Altre Misure PSR'!$C$4:$C$23,$A13,'Altre Misure PSR'!$A$4:$A$23,D$7)</f>
        <v>0</v>
      </c>
      <c r="E13" s="194">
        <f t="shared" si="0"/>
        <v>0</v>
      </c>
      <c r="F13" s="194">
        <f>SUMIFS('Altre Misure PSR'!$G$4:$G$23,'Altre Misure PSR'!$C$4:$C$23,$A13,'Altre Misure PSR'!$A$4:$A$23,F$7)</f>
        <v>0</v>
      </c>
      <c r="G13" s="194">
        <f t="shared" ref="G13" si="12">IFERROR(F13/F$21*100,0)</f>
        <v>0</v>
      </c>
      <c r="H13" s="194">
        <f>SUMIFS('Altre Misure PSR'!$G$4:$G$23,'Altre Misure PSR'!$C$4:$C$23,$A13,'Altre Misure PSR'!$A$4:$A$23,H$7)</f>
        <v>0</v>
      </c>
      <c r="I13" s="194">
        <f t="shared" si="2"/>
        <v>0</v>
      </c>
      <c r="J13" s="194">
        <f>SUMIFS('Altre Misure PSR'!$G$4:$G$23,'Altre Misure PSR'!$C$4:$C$23,$A13,'Altre Misure PSR'!$A$4:$A$23,J$7)</f>
        <v>0</v>
      </c>
      <c r="K13" s="194">
        <f t="shared" si="3"/>
        <v>0</v>
      </c>
      <c r="L13" s="194">
        <f>SUMIFS('Altre Misure PSR'!$G$4:$G$23,'Altre Misure PSR'!$C$4:$C$23,$A13,'Altre Misure PSR'!$A$4:$A$23,L$7)</f>
        <v>0</v>
      </c>
      <c r="M13" s="194">
        <f t="shared" si="4"/>
        <v>0</v>
      </c>
      <c r="N13" s="194">
        <f>SUMIFS('Altre Misure PSR'!$G$4:$G$23,'Altre Misure PSR'!$C$4:$C$23,$A13,'Altre Misure PSR'!$A$4:$A$23,N$7)</f>
        <v>0</v>
      </c>
      <c r="O13" s="194">
        <f t="shared" si="5"/>
        <v>0</v>
      </c>
      <c r="P13" s="194">
        <f>SUMIFS('Altre Misure PSR'!$G$4:$G$23,'Altre Misure PSR'!$C$4:$C$23,$A13,'Altre Misure PSR'!$A$4:$A$23,P$7)</f>
        <v>0</v>
      </c>
      <c r="Q13" s="194">
        <f t="shared" ref="Q13" si="13">IFERROR(P13/P$21*100,0)</f>
        <v>0</v>
      </c>
      <c r="R13" s="194">
        <f t="shared" si="7"/>
        <v>0</v>
      </c>
      <c r="S13" s="194">
        <f>SUMIF('M16 per partner-costi'!$B$4:$M$4,A13,'M16 per partner-costi'!$B$17:$M$17)+SUMIF('Altre Misure PSR'!$C$4:$C$23,A13,'Altre Misure PSR'!$J$4:$J$23)</f>
        <v>0</v>
      </c>
    </row>
    <row r="14" spans="1:21" s="192" customFormat="1" ht="13.8" x14ac:dyDescent="0.3">
      <c r="A14" s="208" t="s">
        <v>811</v>
      </c>
      <c r="B14" s="194">
        <v>0</v>
      </c>
      <c r="C14" s="194">
        <f t="shared" si="0"/>
        <v>0</v>
      </c>
      <c r="D14" s="194">
        <f>SUMIFS('Altre Misure PSR'!$G$4:$G$23,'Altre Misure PSR'!$C$4:$C$23,$A14,'Altre Misure PSR'!$A$4:$A$23,D$7)</f>
        <v>0</v>
      </c>
      <c r="E14" s="194">
        <f t="shared" si="0"/>
        <v>0</v>
      </c>
      <c r="F14" s="194">
        <f>SUMIFS('Altre Misure PSR'!$G$4:$G$23,'Altre Misure PSR'!$C$4:$C$23,$A14,'Altre Misure PSR'!$A$4:$A$23,F$7)</f>
        <v>0</v>
      </c>
      <c r="G14" s="194">
        <f t="shared" ref="G14" si="14">IFERROR(F14/F$21*100,0)</f>
        <v>0</v>
      </c>
      <c r="H14" s="194">
        <f>SUMIFS('Altre Misure PSR'!$G$4:$G$23,'Altre Misure PSR'!$C$4:$C$23,$A14,'Altre Misure PSR'!$A$4:$A$23,H$7)</f>
        <v>0</v>
      </c>
      <c r="I14" s="194">
        <f t="shared" si="2"/>
        <v>0</v>
      </c>
      <c r="J14" s="194">
        <f>SUMIFS('Altre Misure PSR'!$G$4:$G$23,'Altre Misure PSR'!$C$4:$C$23,$A14,'Altre Misure PSR'!$A$4:$A$23,J$7)</f>
        <v>0</v>
      </c>
      <c r="K14" s="194">
        <f t="shared" si="3"/>
        <v>0</v>
      </c>
      <c r="L14" s="194">
        <f>SUMIFS('Altre Misure PSR'!$G$4:$G$23,'Altre Misure PSR'!$C$4:$C$23,$A14,'Altre Misure PSR'!$A$4:$A$23,L$7)</f>
        <v>0</v>
      </c>
      <c r="M14" s="194">
        <f t="shared" si="4"/>
        <v>0</v>
      </c>
      <c r="N14" s="194">
        <f>SUMIFS('Altre Misure PSR'!$G$4:$G$23,'Altre Misure PSR'!$C$4:$C$23,$A14,'Altre Misure PSR'!$A$4:$A$23,N$7)</f>
        <v>0</v>
      </c>
      <c r="O14" s="194">
        <f t="shared" si="5"/>
        <v>0</v>
      </c>
      <c r="P14" s="194">
        <f>SUMIFS('Altre Misure PSR'!$G$4:$G$23,'Altre Misure PSR'!$C$4:$C$23,$A14,'Altre Misure PSR'!$A$4:$A$23,P$7)</f>
        <v>0</v>
      </c>
      <c r="Q14" s="194">
        <f t="shared" ref="Q14" si="15">IFERROR(P14/P$21*100,0)</f>
        <v>0</v>
      </c>
      <c r="R14" s="194">
        <f t="shared" si="7"/>
        <v>0</v>
      </c>
      <c r="S14" s="194">
        <f>SUMIF('M16 per partner-costi'!$B$4:$M$4,A14,'M16 per partner-costi'!$B$17:$M$17)+SUMIF('Altre Misure PSR'!$C$4:$C$23,A14,'Altre Misure PSR'!$J$4:$J$23)</f>
        <v>0</v>
      </c>
    </row>
    <row r="15" spans="1:21" s="192" customFormat="1" ht="13.8" x14ac:dyDescent="0.3">
      <c r="A15" s="208" t="s">
        <v>812</v>
      </c>
      <c r="B15" s="194">
        <v>0</v>
      </c>
      <c r="C15" s="194">
        <f t="shared" si="0"/>
        <v>0</v>
      </c>
      <c r="D15" s="194">
        <f>SUMIFS('Altre Misure PSR'!$G$4:$G$23,'Altre Misure PSR'!$C$4:$C$23,$A15,'Altre Misure PSR'!$A$4:$A$23,D$7)</f>
        <v>0</v>
      </c>
      <c r="E15" s="194">
        <f t="shared" si="0"/>
        <v>0</v>
      </c>
      <c r="F15" s="194">
        <f>SUMIFS('Altre Misure PSR'!$G$4:$G$23,'Altre Misure PSR'!$C$4:$C$23,$A15,'Altre Misure PSR'!$A$4:$A$23,F$7)</f>
        <v>0</v>
      </c>
      <c r="G15" s="194">
        <f t="shared" ref="G15" si="16">IFERROR(F15/F$21*100,0)</f>
        <v>0</v>
      </c>
      <c r="H15" s="194">
        <f>SUMIFS('Altre Misure PSR'!$G$4:$G$23,'Altre Misure PSR'!$C$4:$C$23,$A15,'Altre Misure PSR'!$A$4:$A$23,H$7)</f>
        <v>0</v>
      </c>
      <c r="I15" s="194">
        <f t="shared" si="2"/>
        <v>0</v>
      </c>
      <c r="J15" s="194">
        <f>SUMIFS('Altre Misure PSR'!$G$4:$G$23,'Altre Misure PSR'!$C$4:$C$23,$A15,'Altre Misure PSR'!$A$4:$A$23,J$7)</f>
        <v>0</v>
      </c>
      <c r="K15" s="194">
        <f t="shared" si="3"/>
        <v>0</v>
      </c>
      <c r="L15" s="194">
        <f>SUMIFS('Altre Misure PSR'!$G$4:$G$23,'Altre Misure PSR'!$C$4:$C$23,$A15,'Altre Misure PSR'!$A$4:$A$23,L$7)</f>
        <v>0</v>
      </c>
      <c r="M15" s="194">
        <f t="shared" si="4"/>
        <v>0</v>
      </c>
      <c r="N15" s="194">
        <f>SUMIFS('Altre Misure PSR'!$G$4:$G$23,'Altre Misure PSR'!$C$4:$C$23,$A15,'Altre Misure PSR'!$A$4:$A$23,N$7)</f>
        <v>0</v>
      </c>
      <c r="O15" s="194">
        <f t="shared" si="5"/>
        <v>0</v>
      </c>
      <c r="P15" s="194">
        <f>SUMIFS('Altre Misure PSR'!$G$4:$G$23,'Altre Misure PSR'!$C$4:$C$23,$A15,'Altre Misure PSR'!$A$4:$A$23,P$7)</f>
        <v>0</v>
      </c>
      <c r="Q15" s="194">
        <f t="shared" ref="Q15" si="17">IFERROR(P15/P$21*100,0)</f>
        <v>0</v>
      </c>
      <c r="R15" s="194">
        <f t="shared" si="7"/>
        <v>0</v>
      </c>
      <c r="S15" s="194">
        <f>SUMIF('M16 per partner-costi'!$B$4:$M$4,A15,'M16 per partner-costi'!$B$17:$M$17)+SUMIF('Altre Misure PSR'!$C$4:$C$23,A15,'Altre Misure PSR'!$J$4:$J$23)</f>
        <v>0</v>
      </c>
    </row>
    <row r="16" spans="1:21" s="192" customFormat="1" ht="13.8" x14ac:dyDescent="0.3">
      <c r="A16" s="208" t="s">
        <v>813</v>
      </c>
      <c r="B16" s="194">
        <v>0</v>
      </c>
      <c r="C16" s="194">
        <f t="shared" si="0"/>
        <v>0</v>
      </c>
      <c r="D16" s="194">
        <f>SUMIFS('Altre Misure PSR'!$G$4:$G$23,'Altre Misure PSR'!$C$4:$C$23,$A16,'Altre Misure PSR'!$A$4:$A$23,D$7)</f>
        <v>0</v>
      </c>
      <c r="E16" s="194">
        <f t="shared" si="0"/>
        <v>0</v>
      </c>
      <c r="F16" s="194">
        <f>SUMIFS('Altre Misure PSR'!$G$4:$G$23,'Altre Misure PSR'!$C$4:$C$23,$A16,'Altre Misure PSR'!$A$4:$A$23,F$7)</f>
        <v>0</v>
      </c>
      <c r="G16" s="194">
        <f t="shared" ref="G16" si="18">IFERROR(F16/F$21*100,0)</f>
        <v>0</v>
      </c>
      <c r="H16" s="194">
        <f>SUMIFS('Altre Misure PSR'!$G$4:$G$23,'Altre Misure PSR'!$C$4:$C$23,$A16,'Altre Misure PSR'!$A$4:$A$23,H$7)</f>
        <v>0</v>
      </c>
      <c r="I16" s="194">
        <f t="shared" si="2"/>
        <v>0</v>
      </c>
      <c r="J16" s="194">
        <f>SUMIFS('Altre Misure PSR'!$G$4:$G$23,'Altre Misure PSR'!$C$4:$C$23,$A16,'Altre Misure PSR'!$A$4:$A$23,J$7)</f>
        <v>0</v>
      </c>
      <c r="K16" s="194">
        <f t="shared" si="3"/>
        <v>0</v>
      </c>
      <c r="L16" s="194">
        <f>SUMIFS('Altre Misure PSR'!$G$4:$G$23,'Altre Misure PSR'!$C$4:$C$23,$A16,'Altre Misure PSR'!$A$4:$A$23,L$7)</f>
        <v>0</v>
      </c>
      <c r="M16" s="194">
        <f t="shared" si="4"/>
        <v>0</v>
      </c>
      <c r="N16" s="194">
        <f>SUMIFS('Altre Misure PSR'!$G$4:$G$23,'Altre Misure PSR'!$C$4:$C$23,$A16,'Altre Misure PSR'!$A$4:$A$23,N$7)</f>
        <v>0</v>
      </c>
      <c r="O16" s="194">
        <f t="shared" si="5"/>
        <v>0</v>
      </c>
      <c r="P16" s="194">
        <f>SUMIFS('Altre Misure PSR'!$G$4:$G$23,'Altre Misure PSR'!$C$4:$C$23,$A16,'Altre Misure PSR'!$A$4:$A$23,P$7)</f>
        <v>0</v>
      </c>
      <c r="Q16" s="194">
        <f t="shared" ref="Q16" si="19">IFERROR(P16/P$21*100,0)</f>
        <v>0</v>
      </c>
      <c r="R16" s="194">
        <f t="shared" si="7"/>
        <v>0</v>
      </c>
      <c r="S16" s="194">
        <f>SUMIF('M16 per partner-costi'!$B$4:$M$4,A16,'M16 per partner-costi'!$B$17:$M$17)+SUMIF('Altre Misure PSR'!$C$4:$C$23,A16,'Altre Misure PSR'!$J$4:$J$23)</f>
        <v>0</v>
      </c>
    </row>
    <row r="17" spans="1:19" s="192" customFormat="1" ht="13.8" x14ac:dyDescent="0.3">
      <c r="A17" s="208" t="s">
        <v>814</v>
      </c>
      <c r="B17" s="194">
        <v>0</v>
      </c>
      <c r="C17" s="194">
        <f t="shared" si="0"/>
        <v>0</v>
      </c>
      <c r="D17" s="194">
        <f>SUMIFS('Altre Misure PSR'!$G$4:$G$23,'Altre Misure PSR'!$C$4:$C$23,$A17,'Altre Misure PSR'!$A$4:$A$23,D$7)</f>
        <v>0</v>
      </c>
      <c r="E17" s="194">
        <f t="shared" si="0"/>
        <v>0</v>
      </c>
      <c r="F17" s="194">
        <f>SUMIFS('Altre Misure PSR'!$G$4:$G$23,'Altre Misure PSR'!$C$4:$C$23,$A17,'Altre Misure PSR'!$A$4:$A$23,F$7)</f>
        <v>0</v>
      </c>
      <c r="G17" s="194">
        <f t="shared" ref="G17" si="20">IFERROR(F17/F$21*100,0)</f>
        <v>0</v>
      </c>
      <c r="H17" s="194">
        <f>SUMIFS('Altre Misure PSR'!$G$4:$G$23,'Altre Misure PSR'!$C$4:$C$23,$A17,'Altre Misure PSR'!$A$4:$A$23,H$7)</f>
        <v>0</v>
      </c>
      <c r="I17" s="194">
        <f t="shared" si="2"/>
        <v>0</v>
      </c>
      <c r="J17" s="194">
        <f>SUMIFS('Altre Misure PSR'!$G$4:$G$23,'Altre Misure PSR'!$C$4:$C$23,$A17,'Altre Misure PSR'!$A$4:$A$23,J$7)</f>
        <v>0</v>
      </c>
      <c r="K17" s="194">
        <f t="shared" si="3"/>
        <v>0</v>
      </c>
      <c r="L17" s="194">
        <f>SUMIFS('Altre Misure PSR'!$G$4:$G$23,'Altre Misure PSR'!$C$4:$C$23,$A17,'Altre Misure PSR'!$A$4:$A$23,L$7)</f>
        <v>0</v>
      </c>
      <c r="M17" s="194">
        <f t="shared" si="4"/>
        <v>0</v>
      </c>
      <c r="N17" s="194">
        <f>SUMIFS('Altre Misure PSR'!$G$4:$G$23,'Altre Misure PSR'!$C$4:$C$23,$A17,'Altre Misure PSR'!$A$4:$A$23,N$7)</f>
        <v>0</v>
      </c>
      <c r="O17" s="194">
        <f t="shared" si="5"/>
        <v>0</v>
      </c>
      <c r="P17" s="194">
        <f>SUMIFS('Altre Misure PSR'!$G$4:$G$23,'Altre Misure PSR'!$C$4:$C$23,$A17,'Altre Misure PSR'!$A$4:$A$23,P$7)</f>
        <v>0</v>
      </c>
      <c r="Q17" s="194">
        <f t="shared" ref="Q17" si="21">IFERROR(P17/P$21*100,0)</f>
        <v>0</v>
      </c>
      <c r="R17" s="194">
        <f t="shared" si="7"/>
        <v>0</v>
      </c>
      <c r="S17" s="194">
        <f>SUMIF('M16 per partner-costi'!$B$4:$M$4,A17,'M16 per partner-costi'!$B$17:$M$17)+SUMIF('Altre Misure PSR'!$C$4:$C$23,A17,'Altre Misure PSR'!$J$4:$J$23)</f>
        <v>0</v>
      </c>
    </row>
    <row r="18" spans="1:19" s="192" customFormat="1" ht="13.8" x14ac:dyDescent="0.3">
      <c r="A18" s="208" t="s">
        <v>815</v>
      </c>
      <c r="B18" s="194">
        <v>0</v>
      </c>
      <c r="C18" s="194">
        <f t="shared" si="0"/>
        <v>0</v>
      </c>
      <c r="D18" s="194">
        <f>SUMIFS('Altre Misure PSR'!$G$4:$G$23,'Altre Misure PSR'!$C$4:$C$23,$A18,'Altre Misure PSR'!$A$4:$A$23,D$7)</f>
        <v>0</v>
      </c>
      <c r="E18" s="194">
        <f t="shared" si="0"/>
        <v>0</v>
      </c>
      <c r="F18" s="194">
        <f>SUMIFS('Altre Misure PSR'!$G$4:$G$23,'Altre Misure PSR'!$C$4:$C$23,$A18,'Altre Misure PSR'!$A$4:$A$23,F$7)</f>
        <v>0</v>
      </c>
      <c r="G18" s="194">
        <f t="shared" ref="G18" si="22">IFERROR(F18/F$21*100,0)</f>
        <v>0</v>
      </c>
      <c r="H18" s="194">
        <f>SUMIFS('Altre Misure PSR'!$G$4:$G$23,'Altre Misure PSR'!$C$4:$C$23,$A18,'Altre Misure PSR'!$A$4:$A$23,H$7)</f>
        <v>0</v>
      </c>
      <c r="I18" s="194">
        <f t="shared" si="2"/>
        <v>0</v>
      </c>
      <c r="J18" s="194">
        <f>SUMIFS('Altre Misure PSR'!$G$4:$G$23,'Altre Misure PSR'!$C$4:$C$23,$A18,'Altre Misure PSR'!$A$4:$A$23,J$7)</f>
        <v>0</v>
      </c>
      <c r="K18" s="194">
        <f t="shared" si="3"/>
        <v>0</v>
      </c>
      <c r="L18" s="194">
        <f>SUMIFS('Altre Misure PSR'!$G$4:$G$23,'Altre Misure PSR'!$C$4:$C$23,$A18,'Altre Misure PSR'!$A$4:$A$23,L$7)</f>
        <v>0</v>
      </c>
      <c r="M18" s="194">
        <f t="shared" si="4"/>
        <v>0</v>
      </c>
      <c r="N18" s="194">
        <f>SUMIFS('Altre Misure PSR'!$G$4:$G$23,'Altre Misure PSR'!$C$4:$C$23,$A18,'Altre Misure PSR'!$A$4:$A$23,N$7)</f>
        <v>0</v>
      </c>
      <c r="O18" s="194">
        <f t="shared" si="5"/>
        <v>0</v>
      </c>
      <c r="P18" s="194">
        <f>SUMIFS('Altre Misure PSR'!$G$4:$G$23,'Altre Misure PSR'!$C$4:$C$23,$A18,'Altre Misure PSR'!$A$4:$A$23,P$7)</f>
        <v>0</v>
      </c>
      <c r="Q18" s="194">
        <f t="shared" ref="Q18" si="23">IFERROR(P18/P$21*100,0)</f>
        <v>0</v>
      </c>
      <c r="R18" s="194">
        <f t="shared" si="7"/>
        <v>0</v>
      </c>
      <c r="S18" s="194">
        <f>SUMIF('M16 per partner-costi'!$B$4:$M$4,A18,'M16 per partner-costi'!$B$17:$M$17)+SUMIF('Altre Misure PSR'!$C$4:$C$23,A18,'Altre Misure PSR'!$J$4:$J$23)</f>
        <v>0</v>
      </c>
    </row>
    <row r="19" spans="1:19" s="192" customFormat="1" ht="13.8" x14ac:dyDescent="0.3">
      <c r="A19" s="208" t="s">
        <v>816</v>
      </c>
      <c r="B19" s="194">
        <v>0</v>
      </c>
      <c r="C19" s="194">
        <f t="shared" si="0"/>
        <v>0</v>
      </c>
      <c r="D19" s="194">
        <f>SUMIFS('Altre Misure PSR'!$G$4:$G$23,'Altre Misure PSR'!$C$4:$C$23,$A19,'Altre Misure PSR'!$A$4:$A$23,D$7)</f>
        <v>0</v>
      </c>
      <c r="E19" s="194">
        <f t="shared" si="0"/>
        <v>0</v>
      </c>
      <c r="F19" s="194">
        <f>SUMIFS('Altre Misure PSR'!$G$4:$G$23,'Altre Misure PSR'!$C$4:$C$23,$A19,'Altre Misure PSR'!$A$4:$A$23,F$7)</f>
        <v>0</v>
      </c>
      <c r="G19" s="194">
        <f t="shared" ref="G19" si="24">IFERROR(F19/F$21*100,0)</f>
        <v>0</v>
      </c>
      <c r="H19" s="194">
        <f>SUMIFS('Altre Misure PSR'!$G$4:$G$23,'Altre Misure PSR'!$C$4:$C$23,$A19,'Altre Misure PSR'!$A$4:$A$23,H$7)</f>
        <v>0</v>
      </c>
      <c r="I19" s="194">
        <f t="shared" si="2"/>
        <v>0</v>
      </c>
      <c r="J19" s="194">
        <f>SUMIFS('Altre Misure PSR'!$G$4:$G$23,'Altre Misure PSR'!$C$4:$C$23,$A19,'Altre Misure PSR'!$A$4:$A$23,J$7)</f>
        <v>0</v>
      </c>
      <c r="K19" s="194">
        <f t="shared" si="3"/>
        <v>0</v>
      </c>
      <c r="L19" s="194">
        <f>SUMIFS('Altre Misure PSR'!$G$4:$G$23,'Altre Misure PSR'!$C$4:$C$23,$A19,'Altre Misure PSR'!$A$4:$A$23,L$7)</f>
        <v>0</v>
      </c>
      <c r="M19" s="194">
        <f t="shared" si="4"/>
        <v>0</v>
      </c>
      <c r="N19" s="194">
        <f>SUMIFS('Altre Misure PSR'!$G$4:$G$23,'Altre Misure PSR'!$C$4:$C$23,$A19,'Altre Misure PSR'!$A$4:$A$23,N$7)</f>
        <v>0</v>
      </c>
      <c r="O19" s="194">
        <f t="shared" si="5"/>
        <v>0</v>
      </c>
      <c r="P19" s="194">
        <f>SUMIFS('Altre Misure PSR'!$G$4:$G$23,'Altre Misure PSR'!$C$4:$C$23,$A19,'Altre Misure PSR'!$A$4:$A$23,P$7)</f>
        <v>0</v>
      </c>
      <c r="Q19" s="194">
        <f t="shared" ref="Q19" si="25">IFERROR(P19/P$21*100,0)</f>
        <v>0</v>
      </c>
      <c r="R19" s="194">
        <f t="shared" si="7"/>
        <v>0</v>
      </c>
      <c r="S19" s="194">
        <f>SUMIF('M16 per partner-costi'!$B$4:$M$4,A19,'M16 per partner-costi'!$B$17:$M$17)+SUMIF('Altre Misure PSR'!$C$4:$C$23,A19,'Altre Misure PSR'!$J$4:$J$23)</f>
        <v>0</v>
      </c>
    </row>
    <row r="20" spans="1:19" s="192" customFormat="1" ht="13.8" x14ac:dyDescent="0.3">
      <c r="A20" s="208" t="s">
        <v>817</v>
      </c>
      <c r="B20" s="194">
        <v>0</v>
      </c>
      <c r="C20" s="194">
        <f t="shared" si="0"/>
        <v>0</v>
      </c>
      <c r="D20" s="194">
        <f>SUMIFS('Altre Misure PSR'!$G$4:$G$23,'Altre Misure PSR'!$C$4:$C$23,$A20,'Altre Misure PSR'!$A$4:$A$23,D$7)</f>
        <v>0</v>
      </c>
      <c r="E20" s="194">
        <f t="shared" si="0"/>
        <v>0</v>
      </c>
      <c r="F20" s="194">
        <f>SUMIFS('Altre Misure PSR'!$G$4:$G$23,'Altre Misure PSR'!$C$4:$C$23,$A20,'Altre Misure PSR'!$A$4:$A$23,F$7)</f>
        <v>0</v>
      </c>
      <c r="G20" s="194">
        <f t="shared" ref="G20" si="26">IFERROR(F20/F$21*100,0)</f>
        <v>0</v>
      </c>
      <c r="H20" s="194">
        <f>SUMIFS('Altre Misure PSR'!$G$4:$G$23,'Altre Misure PSR'!$C$4:$C$23,$A20,'Altre Misure PSR'!$A$4:$A$23,H$7)</f>
        <v>0</v>
      </c>
      <c r="I20" s="194">
        <f t="shared" si="2"/>
        <v>0</v>
      </c>
      <c r="J20" s="194">
        <f>SUMIFS('Altre Misure PSR'!$G$4:$G$23,'Altre Misure PSR'!$C$4:$C$23,$A20,'Altre Misure PSR'!$A$4:$A$23,J$7)</f>
        <v>0</v>
      </c>
      <c r="K20" s="194">
        <f t="shared" si="3"/>
        <v>0</v>
      </c>
      <c r="L20" s="194">
        <f>SUMIFS('Altre Misure PSR'!$G$4:$G$23,'Altre Misure PSR'!$C$4:$C$23,$A20,'Altre Misure PSR'!$A$4:$A$23,L$7)</f>
        <v>0</v>
      </c>
      <c r="M20" s="194">
        <f t="shared" si="4"/>
        <v>0</v>
      </c>
      <c r="N20" s="194">
        <f>SUMIFS('Altre Misure PSR'!$G$4:$G$23,'Altre Misure PSR'!$C$4:$C$23,$A20,'Altre Misure PSR'!$A$4:$A$23,N$7)</f>
        <v>0</v>
      </c>
      <c r="O20" s="194">
        <f t="shared" si="5"/>
        <v>0</v>
      </c>
      <c r="P20" s="194">
        <f>SUMIFS('Altre Misure PSR'!$G$4:$G$23,'Altre Misure PSR'!$C$4:$C$23,$A20,'Altre Misure PSR'!$A$4:$A$23,P$7)</f>
        <v>0</v>
      </c>
      <c r="Q20" s="194">
        <f t="shared" ref="Q20" si="27">IFERROR(P20/P$21*100,0)</f>
        <v>0</v>
      </c>
      <c r="R20" s="194">
        <f t="shared" si="7"/>
        <v>0</v>
      </c>
      <c r="S20" s="194">
        <f>SUMIF('M16 per partner-costi'!$B$4:$M$4,A20,'M16 per partner-costi'!$B$17:$M$17)+SUMIF('Altre Misure PSR'!$C$4:$C$23,A20,'Altre Misure PSR'!$J$4:$J$23)</f>
        <v>0</v>
      </c>
    </row>
    <row r="21" spans="1:19" s="192" customFormat="1" ht="13.8" x14ac:dyDescent="0.25">
      <c r="A21" s="273" t="s">
        <v>184</v>
      </c>
      <c r="B21" s="205">
        <f>SUM(B9:B20)</f>
        <v>0</v>
      </c>
      <c r="C21" s="205">
        <f>SUM(C9:C20)</f>
        <v>0</v>
      </c>
      <c r="D21" s="205">
        <f t="shared" ref="D21" si="28">SUM(D9:D20)</f>
        <v>0</v>
      </c>
      <c r="E21" s="205">
        <f>SUM(E9:E20)</f>
        <v>0</v>
      </c>
      <c r="F21" s="205">
        <f t="shared" ref="F21:H21" si="29">SUM(F9:F20)</f>
        <v>0</v>
      </c>
      <c r="G21" s="205">
        <f>SUM(G9:G20)</f>
        <v>0</v>
      </c>
      <c r="H21" s="205">
        <f t="shared" si="29"/>
        <v>0</v>
      </c>
      <c r="I21" s="205">
        <f>SUM(I9:I20)</f>
        <v>0</v>
      </c>
      <c r="J21" s="205">
        <f t="shared" ref="J21" si="30">SUM(J9:J20)</f>
        <v>0</v>
      </c>
      <c r="K21" s="205">
        <f>SUM(K9:K20)</f>
        <v>0</v>
      </c>
      <c r="L21" s="205">
        <f t="shared" ref="L21" si="31">SUM(L9:L20)</f>
        <v>0</v>
      </c>
      <c r="M21" s="205">
        <f>SUM(M9:M20)</f>
        <v>0</v>
      </c>
      <c r="N21" s="205">
        <f t="shared" ref="N21" si="32">SUM(N9:N20)</f>
        <v>0</v>
      </c>
      <c r="O21" s="205">
        <f>SUM(O9:O20)</f>
        <v>0</v>
      </c>
      <c r="P21" s="205">
        <f t="shared" ref="P21" si="33">SUM(P9:P20)</f>
        <v>0</v>
      </c>
      <c r="Q21" s="205">
        <f>SUM(Q9:Q20)</f>
        <v>0</v>
      </c>
      <c r="R21" s="205">
        <f>SUM(R9:R20)</f>
        <v>0</v>
      </c>
      <c r="S21" s="205">
        <f>SUM(S9:S20)</f>
        <v>0</v>
      </c>
    </row>
    <row r="22" spans="1:19" s="192" customFormat="1" ht="13.8" x14ac:dyDescent="0.3">
      <c r="A22" s="274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s="192" customFormat="1" ht="15.6" x14ac:dyDescent="0.3">
      <c r="A23" s="579" t="s">
        <v>902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207"/>
      <c r="M23" s="207"/>
      <c r="N23" s="207"/>
      <c r="O23" s="207"/>
      <c r="P23" s="207"/>
      <c r="Q23" s="175"/>
    </row>
    <row r="24" spans="1:19" s="192" customFormat="1" ht="14.25" customHeight="1" x14ac:dyDescent="0.3">
      <c r="A24" s="490" t="s">
        <v>620</v>
      </c>
      <c r="B24" s="490" t="s">
        <v>818</v>
      </c>
      <c r="C24" s="492" t="s">
        <v>185</v>
      </c>
      <c r="D24" s="492" t="s">
        <v>1129</v>
      </c>
      <c r="E24" s="492" t="s">
        <v>185</v>
      </c>
      <c r="F24" s="492" t="s">
        <v>1130</v>
      </c>
      <c r="G24" s="492" t="s">
        <v>185</v>
      </c>
      <c r="H24" s="492" t="s">
        <v>1127</v>
      </c>
      <c r="I24" s="492" t="s">
        <v>185</v>
      </c>
      <c r="J24" s="492" t="s">
        <v>1131</v>
      </c>
      <c r="K24" s="492" t="s">
        <v>185</v>
      </c>
      <c r="L24" s="492" t="s">
        <v>1132</v>
      </c>
      <c r="M24" s="492" t="s">
        <v>185</v>
      </c>
      <c r="N24" s="492" t="s">
        <v>1133</v>
      </c>
      <c r="O24" s="492" t="s">
        <v>185</v>
      </c>
      <c r="P24" s="492" t="s">
        <v>1128</v>
      </c>
      <c r="Q24" s="492" t="s">
        <v>185</v>
      </c>
      <c r="R24" s="500" t="s">
        <v>184</v>
      </c>
      <c r="S24" s="500"/>
    </row>
    <row r="25" spans="1:19" x14ac:dyDescent="0.3">
      <c r="A25" s="490"/>
      <c r="B25" s="490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384" t="s">
        <v>896</v>
      </c>
      <c r="S25" s="384" t="s">
        <v>897</v>
      </c>
    </row>
    <row r="26" spans="1:19" x14ac:dyDescent="0.3">
      <c r="A26" s="208" t="s">
        <v>141</v>
      </c>
      <c r="B26" s="194">
        <f t="array" ref="B26:B37">TRANSPOSE('M16 per partner-costi'!B16:M16)</f>
        <v>0</v>
      </c>
      <c r="C26" s="194">
        <f>IFERROR(B26/B$38*100,0)</f>
        <v>0</v>
      </c>
      <c r="D26" s="194">
        <f>SUMIFS('Altre Misure PSR'!$I$4:$I$23,'Altre Misure PSR'!$C$4:$C$23,$A26,'Altre Misure PSR'!$A$4:$A$23,D$24)</f>
        <v>0</v>
      </c>
      <c r="E26" s="194">
        <f>IFERROR(D26/D$38*100,0)</f>
        <v>0</v>
      </c>
      <c r="F26" s="194">
        <f>SUMIFS('Altre Misure PSR'!$I$4:$I$23,'Altre Misure PSR'!$C$4:$C$23,$A26,'Altre Misure PSR'!$A$4:$A$23,F$24)</f>
        <v>0</v>
      </c>
      <c r="G26" s="194">
        <f>IFERROR(F26/F$38*100,0)</f>
        <v>0</v>
      </c>
      <c r="H26" s="194">
        <f>SUMIFS('Altre Misure PSR'!$I$4:$I$23,'Altre Misure PSR'!$C$4:$C$23,$A26,'Altre Misure PSR'!$A$4:$A$23,H$24)</f>
        <v>0</v>
      </c>
      <c r="I26" s="194">
        <f>IFERROR(H26/H$38*100,0)</f>
        <v>0</v>
      </c>
      <c r="J26" s="194">
        <f>SUMIFS('Altre Misure PSR'!$I$4:$I$23,'Altre Misure PSR'!$C$4:$C$23,$A26,'Altre Misure PSR'!$A$4:$A$23,J$24)</f>
        <v>0</v>
      </c>
      <c r="K26" s="194">
        <f>IFERROR(J26/J$38*100,0)</f>
        <v>0</v>
      </c>
      <c r="L26" s="194">
        <f>SUMIFS('Altre Misure PSR'!$I$4:$I$23,'Altre Misure PSR'!$C$4:$C$23,$A26,'Altre Misure PSR'!$A$4:$A$23,L$24)</f>
        <v>0</v>
      </c>
      <c r="M26" s="194">
        <f>IFERROR(L26/L$38*100,0)</f>
        <v>0</v>
      </c>
      <c r="N26" s="194">
        <f>SUMIFS('Altre Misure PSR'!$I$4:$I$23,'Altre Misure PSR'!$C$4:$C$23,$A26,'Altre Misure PSR'!$A$4:$A$23,N$24)</f>
        <v>0</v>
      </c>
      <c r="O26" s="194">
        <f>IFERROR(N26/N$38*100,0)</f>
        <v>0</v>
      </c>
      <c r="P26" s="194">
        <f>SUMIFS('Altre Misure PSR'!$I$4:$I$23,'Altre Misure PSR'!$C$4:$C$23,$A26,'Altre Misure PSR'!$A$4:$A$23,P$24)</f>
        <v>0</v>
      </c>
      <c r="Q26" s="194">
        <f>IFERROR(P26/P$38*100,0)</f>
        <v>0</v>
      </c>
      <c r="R26" s="194">
        <f>B26+D26+F26+H26+J26+L26+N26+P26</f>
        <v>0</v>
      </c>
      <c r="S26" s="194">
        <f>SUMIF('M16 per partner-costi'!$B$4:$M$4,A26,'M16 per partner-costi'!$B$17:$M$17)+SUMIF('Altre Misure PSR'!$C$4:$C$23,A26,'Altre Misure PSR'!$K$4:$K$23)</f>
        <v>0</v>
      </c>
    </row>
    <row r="27" spans="1:19" x14ac:dyDescent="0.3">
      <c r="A27" s="208" t="s">
        <v>807</v>
      </c>
      <c r="B27" s="194">
        <v>0</v>
      </c>
      <c r="C27" s="194">
        <f t="shared" ref="C27:E37" si="34">IFERROR(B27/B$38*100,0)</f>
        <v>0</v>
      </c>
      <c r="D27" s="194">
        <f>SUMIFS('Altre Misure PSR'!$I$4:$I$23,'Altre Misure PSR'!$C$4:$C$23,$A27,'Altre Misure PSR'!$A$4:$A$23,D$24)</f>
        <v>0</v>
      </c>
      <c r="E27" s="194">
        <f t="shared" si="34"/>
        <v>0</v>
      </c>
      <c r="F27" s="194">
        <f>SUMIFS('Altre Misure PSR'!$I$4:$I$23,'Altre Misure PSR'!$C$4:$C$23,$A27,'Altre Misure PSR'!$A$4:$A$23,F$24)</f>
        <v>0</v>
      </c>
      <c r="G27" s="194">
        <f t="shared" ref="G27" si="35">IFERROR(F27/F$38*100,0)</f>
        <v>0</v>
      </c>
      <c r="H27" s="194">
        <f>SUMIFS('Altre Misure PSR'!$I$4:$I$23,'Altre Misure PSR'!$C$4:$C$23,$A27,'Altre Misure PSR'!$A$4:$A$23,H$24)</f>
        <v>0</v>
      </c>
      <c r="I27" s="194">
        <f t="shared" ref="I27:I37" si="36">IFERROR(H27/H$38*100,0)</f>
        <v>0</v>
      </c>
      <c r="J27" s="194">
        <f>SUMIFS('Altre Misure PSR'!$I$4:$I$23,'Altre Misure PSR'!$C$4:$C$23,$A27,'Altre Misure PSR'!$A$4:$A$23,J$24)</f>
        <v>0</v>
      </c>
      <c r="K27" s="194">
        <f t="shared" ref="K27:K37" si="37">IFERROR(J27/J$38*100,0)</f>
        <v>0</v>
      </c>
      <c r="L27" s="194">
        <f>SUMIFS('Altre Misure PSR'!$I$4:$I$23,'Altre Misure PSR'!$C$4:$C$23,$A27,'Altre Misure PSR'!$A$4:$A$23,L$24)</f>
        <v>0</v>
      </c>
      <c r="M27" s="194">
        <f t="shared" ref="M27:M37" si="38">IFERROR(L27/L$38*100,0)</f>
        <v>0</v>
      </c>
      <c r="N27" s="194">
        <f>SUMIFS('Altre Misure PSR'!$I$4:$I$23,'Altre Misure PSR'!$C$4:$C$23,$A27,'Altre Misure PSR'!$A$4:$A$23,N$24)</f>
        <v>0</v>
      </c>
      <c r="O27" s="194">
        <f t="shared" ref="O27:O37" si="39">IFERROR(N27/N$38*100,0)</f>
        <v>0</v>
      </c>
      <c r="P27" s="194">
        <f>SUMIFS('Altre Misure PSR'!$I$4:$I$23,'Altre Misure PSR'!$C$4:$C$23,$A27,'Altre Misure PSR'!$A$4:$A$23,P$24)</f>
        <v>0</v>
      </c>
      <c r="Q27" s="194">
        <f t="shared" ref="Q27" si="40">IFERROR(P27/P$38*100,0)</f>
        <v>0</v>
      </c>
      <c r="R27" s="194">
        <f t="shared" ref="R27:R37" si="41">B27+D27+F27+H27+J27+L27+N27+P27</f>
        <v>0</v>
      </c>
      <c r="S27" s="194">
        <f>SUMIF('M16 per partner-costi'!$B$4:$M$4,A27,'M16 per partner-costi'!$B$17:$M$17)+SUMIF('Altre Misure PSR'!$C$4:$C$23,A27,'Altre Misure PSR'!$K$4:$K$23)</f>
        <v>0</v>
      </c>
    </row>
    <row r="28" spans="1:19" x14ac:dyDescent="0.3">
      <c r="A28" s="208" t="s">
        <v>808</v>
      </c>
      <c r="B28" s="194">
        <v>0</v>
      </c>
      <c r="C28" s="194">
        <f t="shared" si="34"/>
        <v>0</v>
      </c>
      <c r="D28" s="194">
        <f>SUMIFS('Altre Misure PSR'!$I$4:$I$23,'Altre Misure PSR'!$C$4:$C$23,$A28,'Altre Misure PSR'!$A$4:$A$23,D$24)</f>
        <v>0</v>
      </c>
      <c r="E28" s="194">
        <f t="shared" si="34"/>
        <v>0</v>
      </c>
      <c r="F28" s="194">
        <f>SUMIFS('Altre Misure PSR'!$I$4:$I$23,'Altre Misure PSR'!$C$4:$C$23,$A28,'Altre Misure PSR'!$A$4:$A$23,F$24)</f>
        <v>0</v>
      </c>
      <c r="G28" s="194">
        <f t="shared" ref="G28" si="42">IFERROR(F28/F$38*100,0)</f>
        <v>0</v>
      </c>
      <c r="H28" s="194">
        <f>SUMIFS('Altre Misure PSR'!$I$4:$I$23,'Altre Misure PSR'!$C$4:$C$23,$A28,'Altre Misure PSR'!$A$4:$A$23,H$24)</f>
        <v>0</v>
      </c>
      <c r="I28" s="194">
        <f t="shared" si="36"/>
        <v>0</v>
      </c>
      <c r="J28" s="194">
        <f>SUMIFS('Altre Misure PSR'!$I$4:$I$23,'Altre Misure PSR'!$C$4:$C$23,$A28,'Altre Misure PSR'!$A$4:$A$23,J$24)</f>
        <v>0</v>
      </c>
      <c r="K28" s="194">
        <f t="shared" si="37"/>
        <v>0</v>
      </c>
      <c r="L28" s="194">
        <f>SUMIFS('Altre Misure PSR'!$I$4:$I$23,'Altre Misure PSR'!$C$4:$C$23,$A28,'Altre Misure PSR'!$A$4:$A$23,L$24)</f>
        <v>0</v>
      </c>
      <c r="M28" s="194">
        <f t="shared" si="38"/>
        <v>0</v>
      </c>
      <c r="N28" s="194">
        <f>SUMIFS('Altre Misure PSR'!$I$4:$I$23,'Altre Misure PSR'!$C$4:$C$23,$A28,'Altre Misure PSR'!$A$4:$A$23,N$24)</f>
        <v>0</v>
      </c>
      <c r="O28" s="194">
        <f t="shared" si="39"/>
        <v>0</v>
      </c>
      <c r="P28" s="194">
        <f>SUMIFS('Altre Misure PSR'!$I$4:$I$23,'Altre Misure PSR'!$C$4:$C$23,$A28,'Altre Misure PSR'!$A$4:$A$23,P$24)</f>
        <v>0</v>
      </c>
      <c r="Q28" s="194">
        <f t="shared" ref="Q28" si="43">IFERROR(P28/P$38*100,0)</f>
        <v>0</v>
      </c>
      <c r="R28" s="194">
        <f t="shared" si="41"/>
        <v>0</v>
      </c>
      <c r="S28" s="194">
        <f>SUMIF('M16 per partner-costi'!$B$4:$M$4,A28,'M16 per partner-costi'!$B$17:$M$17)+SUMIF('Altre Misure PSR'!$C$4:$C$23,A28,'Altre Misure PSR'!$K$4:$K$23)</f>
        <v>0</v>
      </c>
    </row>
    <row r="29" spans="1:19" x14ac:dyDescent="0.3">
      <c r="A29" s="208" t="s">
        <v>809</v>
      </c>
      <c r="B29" s="194">
        <v>0</v>
      </c>
      <c r="C29" s="194">
        <f t="shared" si="34"/>
        <v>0</v>
      </c>
      <c r="D29" s="194">
        <f>SUMIFS('Altre Misure PSR'!$I$4:$I$23,'Altre Misure PSR'!$C$4:$C$23,$A29,'Altre Misure PSR'!$A$4:$A$23,D$24)</f>
        <v>0</v>
      </c>
      <c r="E29" s="194">
        <f t="shared" si="34"/>
        <v>0</v>
      </c>
      <c r="F29" s="194">
        <f>SUMIFS('Altre Misure PSR'!$I$4:$I$23,'Altre Misure PSR'!$C$4:$C$23,$A29,'Altre Misure PSR'!$A$4:$A$23,F$24)</f>
        <v>0</v>
      </c>
      <c r="G29" s="194">
        <f t="shared" ref="G29" si="44">IFERROR(F29/F$38*100,0)</f>
        <v>0</v>
      </c>
      <c r="H29" s="194">
        <f>SUMIFS('Altre Misure PSR'!$I$4:$I$23,'Altre Misure PSR'!$C$4:$C$23,$A29,'Altre Misure PSR'!$A$4:$A$23,H$24)</f>
        <v>0</v>
      </c>
      <c r="I29" s="194">
        <f t="shared" si="36"/>
        <v>0</v>
      </c>
      <c r="J29" s="194">
        <f>SUMIFS('Altre Misure PSR'!$I$4:$I$23,'Altre Misure PSR'!$C$4:$C$23,$A29,'Altre Misure PSR'!$A$4:$A$23,J$24)</f>
        <v>0</v>
      </c>
      <c r="K29" s="194">
        <f t="shared" si="37"/>
        <v>0</v>
      </c>
      <c r="L29" s="194">
        <f>SUMIFS('Altre Misure PSR'!$I$4:$I$23,'Altre Misure PSR'!$C$4:$C$23,$A29,'Altre Misure PSR'!$A$4:$A$23,L$24)</f>
        <v>0</v>
      </c>
      <c r="M29" s="194">
        <f t="shared" si="38"/>
        <v>0</v>
      </c>
      <c r="N29" s="194">
        <f>SUMIFS('Altre Misure PSR'!$I$4:$I$23,'Altre Misure PSR'!$C$4:$C$23,$A29,'Altre Misure PSR'!$A$4:$A$23,N$24)</f>
        <v>0</v>
      </c>
      <c r="O29" s="194">
        <f t="shared" si="39"/>
        <v>0</v>
      </c>
      <c r="P29" s="194">
        <f>SUMIFS('Altre Misure PSR'!$I$4:$I$23,'Altre Misure PSR'!$C$4:$C$23,$A29,'Altre Misure PSR'!$A$4:$A$23,P$24)</f>
        <v>0</v>
      </c>
      <c r="Q29" s="194">
        <f t="shared" ref="Q29" si="45">IFERROR(P29/P$38*100,0)</f>
        <v>0</v>
      </c>
      <c r="R29" s="194">
        <f t="shared" si="41"/>
        <v>0</v>
      </c>
      <c r="S29" s="194">
        <f>SUMIF('M16 per partner-costi'!$B$4:$M$4,A29,'M16 per partner-costi'!$B$17:$M$17)+SUMIF('Altre Misure PSR'!$C$4:$C$23,A29,'Altre Misure PSR'!$K$4:$K$23)</f>
        <v>0</v>
      </c>
    </row>
    <row r="30" spans="1:19" x14ac:dyDescent="0.3">
      <c r="A30" s="208" t="s">
        <v>810</v>
      </c>
      <c r="B30" s="194">
        <v>0</v>
      </c>
      <c r="C30" s="194">
        <f t="shared" si="34"/>
        <v>0</v>
      </c>
      <c r="D30" s="194">
        <f>SUMIFS('Altre Misure PSR'!$I$4:$I$23,'Altre Misure PSR'!$C$4:$C$23,$A30,'Altre Misure PSR'!$A$4:$A$23,D$24)</f>
        <v>0</v>
      </c>
      <c r="E30" s="194">
        <f t="shared" si="34"/>
        <v>0</v>
      </c>
      <c r="F30" s="194">
        <f>SUMIFS('Altre Misure PSR'!$I$4:$I$23,'Altre Misure PSR'!$C$4:$C$23,$A30,'Altre Misure PSR'!$A$4:$A$23,F$24)</f>
        <v>0</v>
      </c>
      <c r="G30" s="194">
        <f t="shared" ref="G30" si="46">IFERROR(F30/F$38*100,0)</f>
        <v>0</v>
      </c>
      <c r="H30" s="194">
        <f>SUMIFS('Altre Misure PSR'!$I$4:$I$23,'Altre Misure PSR'!$C$4:$C$23,$A30,'Altre Misure PSR'!$A$4:$A$23,H$24)</f>
        <v>0</v>
      </c>
      <c r="I30" s="194">
        <f t="shared" si="36"/>
        <v>0</v>
      </c>
      <c r="J30" s="194">
        <f>SUMIFS('Altre Misure PSR'!$I$4:$I$23,'Altre Misure PSR'!$C$4:$C$23,$A30,'Altre Misure PSR'!$A$4:$A$23,J$24)</f>
        <v>0</v>
      </c>
      <c r="K30" s="194">
        <f t="shared" si="37"/>
        <v>0</v>
      </c>
      <c r="L30" s="194">
        <f>SUMIFS('Altre Misure PSR'!$I$4:$I$23,'Altre Misure PSR'!$C$4:$C$23,$A30,'Altre Misure PSR'!$A$4:$A$23,L$24)</f>
        <v>0</v>
      </c>
      <c r="M30" s="194">
        <f t="shared" si="38"/>
        <v>0</v>
      </c>
      <c r="N30" s="194">
        <f>SUMIFS('Altre Misure PSR'!$I$4:$I$23,'Altre Misure PSR'!$C$4:$C$23,$A30,'Altre Misure PSR'!$A$4:$A$23,N$24)</f>
        <v>0</v>
      </c>
      <c r="O30" s="194">
        <f t="shared" si="39"/>
        <v>0</v>
      </c>
      <c r="P30" s="194">
        <f>SUMIFS('Altre Misure PSR'!$I$4:$I$23,'Altre Misure PSR'!$C$4:$C$23,$A30,'Altre Misure PSR'!$A$4:$A$23,P$24)</f>
        <v>0</v>
      </c>
      <c r="Q30" s="194">
        <f t="shared" ref="Q30" si="47">IFERROR(P30/P$38*100,0)</f>
        <v>0</v>
      </c>
      <c r="R30" s="194">
        <f t="shared" si="41"/>
        <v>0</v>
      </c>
      <c r="S30" s="194">
        <f>SUMIF('M16 per partner-costi'!$B$4:$M$4,A30,'M16 per partner-costi'!$B$17:$M$17)+SUMIF('Altre Misure PSR'!$C$4:$C$23,A30,'Altre Misure PSR'!$K$4:$K$23)</f>
        <v>0</v>
      </c>
    </row>
    <row r="31" spans="1:19" x14ac:dyDescent="0.3">
      <c r="A31" s="208" t="s">
        <v>811</v>
      </c>
      <c r="B31" s="194">
        <v>0</v>
      </c>
      <c r="C31" s="194">
        <f t="shared" si="34"/>
        <v>0</v>
      </c>
      <c r="D31" s="194">
        <f>SUMIFS('Altre Misure PSR'!$I$4:$I$23,'Altre Misure PSR'!$C$4:$C$23,$A31,'Altre Misure PSR'!$A$4:$A$23,D$24)</f>
        <v>0</v>
      </c>
      <c r="E31" s="194">
        <f t="shared" si="34"/>
        <v>0</v>
      </c>
      <c r="F31" s="194">
        <f>SUMIFS('Altre Misure PSR'!$I$4:$I$23,'Altre Misure PSR'!$C$4:$C$23,$A31,'Altre Misure PSR'!$A$4:$A$23,F$24)</f>
        <v>0</v>
      </c>
      <c r="G31" s="194">
        <f t="shared" ref="G31" si="48">IFERROR(F31/F$38*100,0)</f>
        <v>0</v>
      </c>
      <c r="H31" s="194">
        <f>SUMIFS('Altre Misure PSR'!$I$4:$I$23,'Altre Misure PSR'!$C$4:$C$23,$A31,'Altre Misure PSR'!$A$4:$A$23,H$24)</f>
        <v>0</v>
      </c>
      <c r="I31" s="194">
        <f t="shared" si="36"/>
        <v>0</v>
      </c>
      <c r="J31" s="194">
        <f>SUMIFS('Altre Misure PSR'!$I$4:$I$23,'Altre Misure PSR'!$C$4:$C$23,$A31,'Altre Misure PSR'!$A$4:$A$23,J$24)</f>
        <v>0</v>
      </c>
      <c r="K31" s="194">
        <f t="shared" si="37"/>
        <v>0</v>
      </c>
      <c r="L31" s="194">
        <f>SUMIFS('Altre Misure PSR'!$I$4:$I$23,'Altre Misure PSR'!$C$4:$C$23,$A31,'Altre Misure PSR'!$A$4:$A$23,L$24)</f>
        <v>0</v>
      </c>
      <c r="M31" s="194">
        <f t="shared" si="38"/>
        <v>0</v>
      </c>
      <c r="N31" s="194">
        <f>SUMIFS('Altre Misure PSR'!$I$4:$I$23,'Altre Misure PSR'!$C$4:$C$23,$A31,'Altre Misure PSR'!$A$4:$A$23,N$24)</f>
        <v>0</v>
      </c>
      <c r="O31" s="194">
        <f t="shared" si="39"/>
        <v>0</v>
      </c>
      <c r="P31" s="194">
        <f>SUMIFS('Altre Misure PSR'!$I$4:$I$23,'Altre Misure PSR'!$C$4:$C$23,$A31,'Altre Misure PSR'!$A$4:$A$23,P$24)</f>
        <v>0</v>
      </c>
      <c r="Q31" s="194">
        <f t="shared" ref="Q31" si="49">IFERROR(P31/P$38*100,0)</f>
        <v>0</v>
      </c>
      <c r="R31" s="194">
        <f t="shared" si="41"/>
        <v>0</v>
      </c>
      <c r="S31" s="194">
        <f>SUMIF('M16 per partner-costi'!$B$4:$M$4,A31,'M16 per partner-costi'!$B$17:$M$17)+SUMIF('Altre Misure PSR'!$C$4:$C$23,A31,'Altre Misure PSR'!$K$4:$K$23)</f>
        <v>0</v>
      </c>
    </row>
    <row r="32" spans="1:19" x14ac:dyDescent="0.3">
      <c r="A32" s="208" t="s">
        <v>812</v>
      </c>
      <c r="B32" s="194">
        <v>0</v>
      </c>
      <c r="C32" s="194">
        <f t="shared" si="34"/>
        <v>0</v>
      </c>
      <c r="D32" s="194">
        <f>SUMIFS('Altre Misure PSR'!$I$4:$I$23,'Altre Misure PSR'!$C$4:$C$23,$A32,'Altre Misure PSR'!$A$4:$A$23,D$24)</f>
        <v>0</v>
      </c>
      <c r="E32" s="194">
        <f t="shared" si="34"/>
        <v>0</v>
      </c>
      <c r="F32" s="194">
        <f>SUMIFS('Altre Misure PSR'!$I$4:$I$23,'Altre Misure PSR'!$C$4:$C$23,$A32,'Altre Misure PSR'!$A$4:$A$23,F$24)</f>
        <v>0</v>
      </c>
      <c r="G32" s="194">
        <f t="shared" ref="G32" si="50">IFERROR(F32/F$38*100,0)</f>
        <v>0</v>
      </c>
      <c r="H32" s="194">
        <f>SUMIFS('Altre Misure PSR'!$I$4:$I$23,'Altre Misure PSR'!$C$4:$C$23,$A32,'Altre Misure PSR'!$A$4:$A$23,H$24)</f>
        <v>0</v>
      </c>
      <c r="I32" s="194">
        <f t="shared" si="36"/>
        <v>0</v>
      </c>
      <c r="J32" s="194">
        <f>SUMIFS('Altre Misure PSR'!$I$4:$I$23,'Altre Misure PSR'!$C$4:$C$23,$A32,'Altre Misure PSR'!$A$4:$A$23,J$24)</f>
        <v>0</v>
      </c>
      <c r="K32" s="194">
        <f t="shared" si="37"/>
        <v>0</v>
      </c>
      <c r="L32" s="194">
        <f>SUMIFS('Altre Misure PSR'!$I$4:$I$23,'Altre Misure PSR'!$C$4:$C$23,$A32,'Altre Misure PSR'!$A$4:$A$23,L$24)</f>
        <v>0</v>
      </c>
      <c r="M32" s="194">
        <f t="shared" si="38"/>
        <v>0</v>
      </c>
      <c r="N32" s="194">
        <f>SUMIFS('Altre Misure PSR'!$I$4:$I$23,'Altre Misure PSR'!$C$4:$C$23,$A32,'Altre Misure PSR'!$A$4:$A$23,N$24)</f>
        <v>0</v>
      </c>
      <c r="O32" s="194">
        <f t="shared" si="39"/>
        <v>0</v>
      </c>
      <c r="P32" s="194">
        <f>SUMIFS('Altre Misure PSR'!$I$4:$I$23,'Altre Misure PSR'!$C$4:$C$23,$A32,'Altre Misure PSR'!$A$4:$A$23,P$24)</f>
        <v>0</v>
      </c>
      <c r="Q32" s="194">
        <f t="shared" ref="Q32" si="51">IFERROR(P32/P$38*100,0)</f>
        <v>0</v>
      </c>
      <c r="R32" s="194">
        <f t="shared" si="41"/>
        <v>0</v>
      </c>
      <c r="S32" s="194">
        <f>SUMIF('M16 per partner-costi'!$B$4:$M$4,A32,'M16 per partner-costi'!$B$17:$M$17)+SUMIF('Altre Misure PSR'!$C$4:$C$23,A32,'Altre Misure PSR'!$K$4:$K$23)</f>
        <v>0</v>
      </c>
    </row>
    <row r="33" spans="1:19" x14ac:dyDescent="0.3">
      <c r="A33" s="208" t="s">
        <v>813</v>
      </c>
      <c r="B33" s="194">
        <v>0</v>
      </c>
      <c r="C33" s="194">
        <f t="shared" si="34"/>
        <v>0</v>
      </c>
      <c r="D33" s="194">
        <f>SUMIFS('Altre Misure PSR'!$I$4:$I$23,'Altre Misure PSR'!$C$4:$C$23,$A33,'Altre Misure PSR'!$A$4:$A$23,D$24)</f>
        <v>0</v>
      </c>
      <c r="E33" s="194">
        <f t="shared" si="34"/>
        <v>0</v>
      </c>
      <c r="F33" s="194">
        <f>SUMIFS('Altre Misure PSR'!$I$4:$I$23,'Altre Misure PSR'!$C$4:$C$23,$A33,'Altre Misure PSR'!$A$4:$A$23,F$24)</f>
        <v>0</v>
      </c>
      <c r="G33" s="194">
        <f t="shared" ref="G33" si="52">IFERROR(F33/F$38*100,0)</f>
        <v>0</v>
      </c>
      <c r="H33" s="194">
        <f>SUMIFS('Altre Misure PSR'!$I$4:$I$23,'Altre Misure PSR'!$C$4:$C$23,$A33,'Altre Misure PSR'!$A$4:$A$23,H$24)</f>
        <v>0</v>
      </c>
      <c r="I33" s="194">
        <f t="shared" si="36"/>
        <v>0</v>
      </c>
      <c r="J33" s="194">
        <f>SUMIFS('Altre Misure PSR'!$I$4:$I$23,'Altre Misure PSR'!$C$4:$C$23,$A33,'Altre Misure PSR'!$A$4:$A$23,J$24)</f>
        <v>0</v>
      </c>
      <c r="K33" s="194">
        <f t="shared" si="37"/>
        <v>0</v>
      </c>
      <c r="L33" s="194">
        <f>SUMIFS('Altre Misure PSR'!$I$4:$I$23,'Altre Misure PSR'!$C$4:$C$23,$A33,'Altre Misure PSR'!$A$4:$A$23,L$24)</f>
        <v>0</v>
      </c>
      <c r="M33" s="194">
        <f t="shared" si="38"/>
        <v>0</v>
      </c>
      <c r="N33" s="194">
        <f>SUMIFS('Altre Misure PSR'!$I$4:$I$23,'Altre Misure PSR'!$C$4:$C$23,$A33,'Altre Misure PSR'!$A$4:$A$23,N$24)</f>
        <v>0</v>
      </c>
      <c r="O33" s="194">
        <f t="shared" si="39"/>
        <v>0</v>
      </c>
      <c r="P33" s="194">
        <f>SUMIFS('Altre Misure PSR'!$I$4:$I$23,'Altre Misure PSR'!$C$4:$C$23,$A33,'Altre Misure PSR'!$A$4:$A$23,P$24)</f>
        <v>0</v>
      </c>
      <c r="Q33" s="194">
        <f t="shared" ref="Q33" si="53">IFERROR(P33/P$38*100,0)</f>
        <v>0</v>
      </c>
      <c r="R33" s="194">
        <f t="shared" si="41"/>
        <v>0</v>
      </c>
      <c r="S33" s="194">
        <f>SUMIF('M16 per partner-costi'!$B$4:$M$4,A33,'M16 per partner-costi'!$B$17:$M$17)+SUMIF('Altre Misure PSR'!$C$4:$C$23,A33,'Altre Misure PSR'!$K$4:$K$23)</f>
        <v>0</v>
      </c>
    </row>
    <row r="34" spans="1:19" x14ac:dyDescent="0.3">
      <c r="A34" s="208" t="s">
        <v>814</v>
      </c>
      <c r="B34" s="194">
        <v>0</v>
      </c>
      <c r="C34" s="194">
        <f t="shared" si="34"/>
        <v>0</v>
      </c>
      <c r="D34" s="194">
        <f>SUMIFS('Altre Misure PSR'!$I$4:$I$23,'Altre Misure PSR'!$C$4:$C$23,$A34,'Altre Misure PSR'!$A$4:$A$23,D$24)</f>
        <v>0</v>
      </c>
      <c r="E34" s="194">
        <f t="shared" si="34"/>
        <v>0</v>
      </c>
      <c r="F34" s="194">
        <f>SUMIFS('Altre Misure PSR'!$I$4:$I$23,'Altre Misure PSR'!$C$4:$C$23,$A34,'Altre Misure PSR'!$A$4:$A$23,F$24)</f>
        <v>0</v>
      </c>
      <c r="G34" s="194">
        <f t="shared" ref="G34" si="54">IFERROR(F34/F$38*100,0)</f>
        <v>0</v>
      </c>
      <c r="H34" s="194">
        <f>SUMIFS('Altre Misure PSR'!$I$4:$I$23,'Altre Misure PSR'!$C$4:$C$23,$A34,'Altre Misure PSR'!$A$4:$A$23,H$24)</f>
        <v>0</v>
      </c>
      <c r="I34" s="194">
        <f t="shared" si="36"/>
        <v>0</v>
      </c>
      <c r="J34" s="194">
        <f>SUMIFS('Altre Misure PSR'!$I$4:$I$23,'Altre Misure PSR'!$C$4:$C$23,$A34,'Altre Misure PSR'!$A$4:$A$23,J$24)</f>
        <v>0</v>
      </c>
      <c r="K34" s="194">
        <f t="shared" si="37"/>
        <v>0</v>
      </c>
      <c r="L34" s="194">
        <f>SUMIFS('Altre Misure PSR'!$I$4:$I$23,'Altre Misure PSR'!$C$4:$C$23,$A34,'Altre Misure PSR'!$A$4:$A$23,L$24)</f>
        <v>0</v>
      </c>
      <c r="M34" s="194">
        <f t="shared" si="38"/>
        <v>0</v>
      </c>
      <c r="N34" s="194">
        <f>SUMIFS('Altre Misure PSR'!$I$4:$I$23,'Altre Misure PSR'!$C$4:$C$23,$A34,'Altre Misure PSR'!$A$4:$A$23,N$24)</f>
        <v>0</v>
      </c>
      <c r="O34" s="194">
        <f t="shared" si="39"/>
        <v>0</v>
      </c>
      <c r="P34" s="194">
        <f>SUMIFS('Altre Misure PSR'!$I$4:$I$23,'Altre Misure PSR'!$C$4:$C$23,$A34,'Altre Misure PSR'!$A$4:$A$23,P$24)</f>
        <v>0</v>
      </c>
      <c r="Q34" s="194">
        <f t="shared" ref="Q34" si="55">IFERROR(P34/P$38*100,0)</f>
        <v>0</v>
      </c>
      <c r="R34" s="194">
        <f t="shared" si="41"/>
        <v>0</v>
      </c>
      <c r="S34" s="194">
        <f>SUMIF('M16 per partner-costi'!$B$4:$M$4,A34,'M16 per partner-costi'!$B$17:$M$17)+SUMIF('Altre Misure PSR'!$C$4:$C$23,A34,'Altre Misure PSR'!$K$4:$K$23)</f>
        <v>0</v>
      </c>
    </row>
    <row r="35" spans="1:19" x14ac:dyDescent="0.3">
      <c r="A35" s="208" t="s">
        <v>815</v>
      </c>
      <c r="B35" s="194">
        <v>0</v>
      </c>
      <c r="C35" s="194">
        <f t="shared" si="34"/>
        <v>0</v>
      </c>
      <c r="D35" s="194">
        <f>SUMIFS('Altre Misure PSR'!$I$4:$I$23,'Altre Misure PSR'!$C$4:$C$23,$A35,'Altre Misure PSR'!$A$4:$A$23,D$24)</f>
        <v>0</v>
      </c>
      <c r="E35" s="194">
        <f t="shared" si="34"/>
        <v>0</v>
      </c>
      <c r="F35" s="194">
        <f>SUMIFS('Altre Misure PSR'!$I$4:$I$23,'Altre Misure PSR'!$C$4:$C$23,$A35,'Altre Misure PSR'!$A$4:$A$23,F$24)</f>
        <v>0</v>
      </c>
      <c r="G35" s="194">
        <f t="shared" ref="G35" si="56">IFERROR(F35/F$38*100,0)</f>
        <v>0</v>
      </c>
      <c r="H35" s="194">
        <f>SUMIFS('Altre Misure PSR'!$I$4:$I$23,'Altre Misure PSR'!$C$4:$C$23,$A35,'Altre Misure PSR'!$A$4:$A$23,H$24)</f>
        <v>0</v>
      </c>
      <c r="I35" s="194">
        <f t="shared" si="36"/>
        <v>0</v>
      </c>
      <c r="J35" s="194">
        <f>SUMIFS('Altre Misure PSR'!$I$4:$I$23,'Altre Misure PSR'!$C$4:$C$23,$A35,'Altre Misure PSR'!$A$4:$A$23,J$24)</f>
        <v>0</v>
      </c>
      <c r="K35" s="194">
        <f t="shared" si="37"/>
        <v>0</v>
      </c>
      <c r="L35" s="194">
        <f>SUMIFS('Altre Misure PSR'!$I$4:$I$23,'Altre Misure PSR'!$C$4:$C$23,$A35,'Altre Misure PSR'!$A$4:$A$23,L$24)</f>
        <v>0</v>
      </c>
      <c r="M35" s="194">
        <f t="shared" si="38"/>
        <v>0</v>
      </c>
      <c r="N35" s="194">
        <f>SUMIFS('Altre Misure PSR'!$I$4:$I$23,'Altre Misure PSR'!$C$4:$C$23,$A35,'Altre Misure PSR'!$A$4:$A$23,N$24)</f>
        <v>0</v>
      </c>
      <c r="O35" s="194">
        <f t="shared" si="39"/>
        <v>0</v>
      </c>
      <c r="P35" s="194">
        <f>SUMIFS('Altre Misure PSR'!$I$4:$I$23,'Altre Misure PSR'!$C$4:$C$23,$A35,'Altre Misure PSR'!$A$4:$A$23,P$24)</f>
        <v>0</v>
      </c>
      <c r="Q35" s="194">
        <f t="shared" ref="Q35" si="57">IFERROR(P35/P$38*100,0)</f>
        <v>0</v>
      </c>
      <c r="R35" s="194">
        <f t="shared" si="41"/>
        <v>0</v>
      </c>
      <c r="S35" s="194">
        <f>SUMIF('M16 per partner-costi'!$B$4:$M$4,A35,'M16 per partner-costi'!$B$17:$M$17)+SUMIF('Altre Misure PSR'!$C$4:$C$23,A35,'Altre Misure PSR'!$K$4:$K$23)</f>
        <v>0</v>
      </c>
    </row>
    <row r="36" spans="1:19" x14ac:dyDescent="0.3">
      <c r="A36" s="208" t="s">
        <v>816</v>
      </c>
      <c r="B36" s="194">
        <v>0</v>
      </c>
      <c r="C36" s="194">
        <f t="shared" si="34"/>
        <v>0</v>
      </c>
      <c r="D36" s="194">
        <f>SUMIFS('Altre Misure PSR'!$I$4:$I$23,'Altre Misure PSR'!$C$4:$C$23,$A36,'Altre Misure PSR'!$A$4:$A$23,D$24)</f>
        <v>0</v>
      </c>
      <c r="E36" s="194">
        <f t="shared" si="34"/>
        <v>0</v>
      </c>
      <c r="F36" s="194">
        <f>SUMIFS('Altre Misure PSR'!$I$4:$I$23,'Altre Misure PSR'!$C$4:$C$23,$A36,'Altre Misure PSR'!$A$4:$A$23,F$24)</f>
        <v>0</v>
      </c>
      <c r="G36" s="194">
        <f t="shared" ref="G36" si="58">IFERROR(F36/F$38*100,0)</f>
        <v>0</v>
      </c>
      <c r="H36" s="194">
        <f>SUMIFS('Altre Misure PSR'!$I$4:$I$23,'Altre Misure PSR'!$C$4:$C$23,$A36,'Altre Misure PSR'!$A$4:$A$23,H$24)</f>
        <v>0</v>
      </c>
      <c r="I36" s="194">
        <f t="shared" si="36"/>
        <v>0</v>
      </c>
      <c r="J36" s="194">
        <f>SUMIFS('Altre Misure PSR'!$I$4:$I$23,'Altre Misure PSR'!$C$4:$C$23,$A36,'Altre Misure PSR'!$A$4:$A$23,J$24)</f>
        <v>0</v>
      </c>
      <c r="K36" s="194">
        <f t="shared" si="37"/>
        <v>0</v>
      </c>
      <c r="L36" s="194">
        <f>SUMIFS('Altre Misure PSR'!$I$4:$I$23,'Altre Misure PSR'!$C$4:$C$23,$A36,'Altre Misure PSR'!$A$4:$A$23,L$24)</f>
        <v>0</v>
      </c>
      <c r="M36" s="194">
        <f t="shared" si="38"/>
        <v>0</v>
      </c>
      <c r="N36" s="194">
        <f>SUMIFS('Altre Misure PSR'!$I$4:$I$23,'Altre Misure PSR'!$C$4:$C$23,$A36,'Altre Misure PSR'!$A$4:$A$23,N$24)</f>
        <v>0</v>
      </c>
      <c r="O36" s="194">
        <f t="shared" si="39"/>
        <v>0</v>
      </c>
      <c r="P36" s="194">
        <f>SUMIFS('Altre Misure PSR'!$I$4:$I$23,'Altre Misure PSR'!$C$4:$C$23,$A36,'Altre Misure PSR'!$A$4:$A$23,P$24)</f>
        <v>0</v>
      </c>
      <c r="Q36" s="194">
        <f t="shared" ref="Q36" si="59">IFERROR(P36/P$38*100,0)</f>
        <v>0</v>
      </c>
      <c r="R36" s="194">
        <f t="shared" si="41"/>
        <v>0</v>
      </c>
      <c r="S36" s="194">
        <f>SUMIF('M16 per partner-costi'!$B$4:$M$4,A36,'M16 per partner-costi'!$B$17:$M$17)+SUMIF('Altre Misure PSR'!$C$4:$C$23,A36,'Altre Misure PSR'!$K$4:$K$23)</f>
        <v>0</v>
      </c>
    </row>
    <row r="37" spans="1:19" x14ac:dyDescent="0.3">
      <c r="A37" s="208" t="s">
        <v>817</v>
      </c>
      <c r="B37" s="194">
        <v>0</v>
      </c>
      <c r="C37" s="194">
        <f t="shared" si="34"/>
        <v>0</v>
      </c>
      <c r="D37" s="194">
        <f>SUMIFS('Altre Misure PSR'!$I$4:$I$23,'Altre Misure PSR'!$C$4:$C$23,$A37,'Altre Misure PSR'!$A$4:$A$23,D$24)</f>
        <v>0</v>
      </c>
      <c r="E37" s="194">
        <f t="shared" si="34"/>
        <v>0</v>
      </c>
      <c r="F37" s="194">
        <f>SUMIFS('Altre Misure PSR'!$I$4:$I$23,'Altre Misure PSR'!$C$4:$C$23,$A37,'Altre Misure PSR'!$A$4:$A$23,F$24)</f>
        <v>0</v>
      </c>
      <c r="G37" s="194">
        <f t="shared" ref="G37" si="60">IFERROR(F37/F$38*100,0)</f>
        <v>0</v>
      </c>
      <c r="H37" s="194">
        <f>SUMIFS('Altre Misure PSR'!$I$4:$I$23,'Altre Misure PSR'!$C$4:$C$23,$A37,'Altre Misure PSR'!$A$4:$A$23,H$24)</f>
        <v>0</v>
      </c>
      <c r="I37" s="194">
        <f t="shared" si="36"/>
        <v>0</v>
      </c>
      <c r="J37" s="194">
        <f>SUMIFS('Altre Misure PSR'!$I$4:$I$23,'Altre Misure PSR'!$C$4:$C$23,$A37,'Altre Misure PSR'!$A$4:$A$23,J$24)</f>
        <v>0</v>
      </c>
      <c r="K37" s="194">
        <f t="shared" si="37"/>
        <v>0</v>
      </c>
      <c r="L37" s="194">
        <f>SUMIFS('Altre Misure PSR'!$I$4:$I$23,'Altre Misure PSR'!$C$4:$C$23,$A37,'Altre Misure PSR'!$A$4:$A$23,L$24)</f>
        <v>0</v>
      </c>
      <c r="M37" s="194">
        <f t="shared" si="38"/>
        <v>0</v>
      </c>
      <c r="N37" s="194">
        <f>SUMIFS('Altre Misure PSR'!$I$4:$I$23,'Altre Misure PSR'!$C$4:$C$23,$A37,'Altre Misure PSR'!$A$4:$A$23,N$24)</f>
        <v>0</v>
      </c>
      <c r="O37" s="194">
        <f t="shared" si="39"/>
        <v>0</v>
      </c>
      <c r="P37" s="194">
        <f>SUMIFS('Altre Misure PSR'!$I$4:$I$23,'Altre Misure PSR'!$C$4:$C$23,$A37,'Altre Misure PSR'!$A$4:$A$23,P$24)</f>
        <v>0</v>
      </c>
      <c r="Q37" s="194">
        <f t="shared" ref="Q37" si="61">IFERROR(P37/P$38*100,0)</f>
        <v>0</v>
      </c>
      <c r="R37" s="194">
        <f t="shared" si="41"/>
        <v>0</v>
      </c>
      <c r="S37" s="194">
        <f>SUMIF('M16 per partner-costi'!$B$4:$M$4,A37,'M16 per partner-costi'!$B$17:$M$17)+SUMIF('Altre Misure PSR'!$C$4:$C$23,A37,'Altre Misure PSR'!$K$4:$K$23)</f>
        <v>0</v>
      </c>
    </row>
    <row r="38" spans="1:19" x14ac:dyDescent="0.25">
      <c r="A38" s="273" t="s">
        <v>184</v>
      </c>
      <c r="B38" s="205">
        <f>SUM(B26:B37)</f>
        <v>0</v>
      </c>
      <c r="C38" s="205">
        <f>SUM(C26:C37)</f>
        <v>0</v>
      </c>
      <c r="D38" s="205">
        <f t="shared" ref="D38" si="62">SUM(D26:D37)</f>
        <v>0</v>
      </c>
      <c r="E38" s="205">
        <f>SUM(E26:E37)</f>
        <v>0</v>
      </c>
      <c r="F38" s="205">
        <f t="shared" ref="F38:H38" si="63">SUM(F26:F37)</f>
        <v>0</v>
      </c>
      <c r="G38" s="205">
        <f>SUM(G26:G37)</f>
        <v>0</v>
      </c>
      <c r="H38" s="205">
        <f t="shared" si="63"/>
        <v>0</v>
      </c>
      <c r="I38" s="205">
        <f>SUM(I26:I37)</f>
        <v>0</v>
      </c>
      <c r="J38" s="205">
        <f t="shared" ref="J38" si="64">SUM(J26:J37)</f>
        <v>0</v>
      </c>
      <c r="K38" s="205">
        <f>SUM(K26:K37)</f>
        <v>0</v>
      </c>
      <c r="L38" s="205">
        <f t="shared" ref="L38" si="65">SUM(L26:L37)</f>
        <v>0</v>
      </c>
      <c r="M38" s="205">
        <f>SUM(M26:M37)</f>
        <v>0</v>
      </c>
      <c r="N38" s="205">
        <f t="shared" ref="N38" si="66">SUM(N26:N37)</f>
        <v>0</v>
      </c>
      <c r="O38" s="205">
        <f>SUM(O26:O37)</f>
        <v>0</v>
      </c>
      <c r="P38" s="205">
        <f t="shared" ref="P38" si="67">SUM(P26:P37)</f>
        <v>0</v>
      </c>
      <c r="Q38" s="205">
        <f>SUM(Q26:Q37)</f>
        <v>0</v>
      </c>
      <c r="R38" s="205">
        <f>SUM(R26:R37)</f>
        <v>0</v>
      </c>
      <c r="S38" s="205">
        <f>SUM(S26:S37)</f>
        <v>0</v>
      </c>
    </row>
    <row r="40" spans="1:19" ht="15.6" x14ac:dyDescent="0.3">
      <c r="A40" s="579" t="s">
        <v>899</v>
      </c>
      <c r="B40" s="579"/>
      <c r="C40" s="579"/>
      <c r="D40" s="579"/>
      <c r="E40" s="579"/>
      <c r="F40" s="579"/>
      <c r="G40" s="579"/>
      <c r="H40" s="579"/>
      <c r="I40" s="579"/>
      <c r="J40" s="579"/>
      <c r="K40" s="579"/>
    </row>
    <row r="41" spans="1:19" x14ac:dyDescent="0.3">
      <c r="A41" s="490"/>
      <c r="B41" s="490" t="s">
        <v>818</v>
      </c>
      <c r="C41" s="492" t="s">
        <v>185</v>
      </c>
      <c r="D41" s="492" t="s">
        <v>1129</v>
      </c>
      <c r="E41" s="492" t="s">
        <v>185</v>
      </c>
      <c r="F41" s="492" t="s">
        <v>1130</v>
      </c>
      <c r="G41" s="492" t="s">
        <v>185</v>
      </c>
      <c r="H41" s="492" t="s">
        <v>1127</v>
      </c>
      <c r="I41" s="492" t="s">
        <v>185</v>
      </c>
      <c r="J41" s="492" t="s">
        <v>1131</v>
      </c>
      <c r="K41" s="492" t="s">
        <v>185</v>
      </c>
      <c r="L41" s="492" t="s">
        <v>1132</v>
      </c>
      <c r="M41" s="492" t="s">
        <v>185</v>
      </c>
      <c r="N41" s="492" t="s">
        <v>1133</v>
      </c>
      <c r="O41" s="492" t="s">
        <v>185</v>
      </c>
      <c r="P41" s="492" t="s">
        <v>1128</v>
      </c>
      <c r="Q41" s="492" t="s">
        <v>185</v>
      </c>
      <c r="R41" s="500" t="s">
        <v>184</v>
      </c>
      <c r="S41" s="500"/>
    </row>
    <row r="42" spans="1:19" x14ac:dyDescent="0.3">
      <c r="A42" s="490"/>
      <c r="B42" s="490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384" t="s">
        <v>915</v>
      </c>
      <c r="S42" s="384" t="s">
        <v>897</v>
      </c>
    </row>
    <row r="43" spans="1:19" x14ac:dyDescent="0.3">
      <c r="A43" s="208" t="s">
        <v>141</v>
      </c>
      <c r="B43" s="194">
        <f>B9-B26</f>
        <v>0</v>
      </c>
      <c r="C43" s="194">
        <f>IFERROR(B43/B$55*100,0)</f>
        <v>0</v>
      </c>
      <c r="D43" s="194">
        <f>D9-D26</f>
        <v>0</v>
      </c>
      <c r="E43" s="194">
        <f>IFERROR(D43/D$55*100,0)</f>
        <v>0</v>
      </c>
      <c r="F43" s="194">
        <f>F9-F26</f>
        <v>0</v>
      </c>
      <c r="G43" s="194">
        <f>IFERROR(F43/F$55*100,0)</f>
        <v>0</v>
      </c>
      <c r="H43" s="194">
        <f>H9-H26</f>
        <v>0</v>
      </c>
      <c r="I43" s="194">
        <f>IFERROR(H43/H$55*100,0)</f>
        <v>0</v>
      </c>
      <c r="J43" s="194">
        <f>J9-J26</f>
        <v>0</v>
      </c>
      <c r="K43" s="194">
        <f>IFERROR(J43/J$55*100,0)</f>
        <v>0</v>
      </c>
      <c r="L43" s="194">
        <f>L9-L26</f>
        <v>0</v>
      </c>
      <c r="M43" s="194">
        <f>IFERROR(L43/L$55*100,0)</f>
        <v>0</v>
      </c>
      <c r="N43" s="194">
        <f>N9-N26</f>
        <v>0</v>
      </c>
      <c r="O43" s="194">
        <f>IFERROR(N43/N$55*100,0)</f>
        <v>0</v>
      </c>
      <c r="P43" s="194">
        <f t="shared" ref="P43:P54" si="68">P9-P26</f>
        <v>0</v>
      </c>
      <c r="Q43" s="194">
        <f>IFERROR(P43/P$55*100,0)</f>
        <v>0</v>
      </c>
      <c r="R43" s="194">
        <f>B43+D43+F43+H43+J43+L43+N43+P43</f>
        <v>0</v>
      </c>
      <c r="S43" s="194">
        <f t="shared" ref="S43:S54" si="69">S9-S26</f>
        <v>0</v>
      </c>
    </row>
    <row r="44" spans="1:19" x14ac:dyDescent="0.3">
      <c r="A44" s="208" t="s">
        <v>807</v>
      </c>
      <c r="B44" s="194">
        <f>B10-B27</f>
        <v>0</v>
      </c>
      <c r="C44" s="194">
        <f t="shared" ref="C44:E54" si="70">IFERROR(B44/B$55*100,0)</f>
        <v>0</v>
      </c>
      <c r="D44" s="194">
        <f>D10-D27</f>
        <v>0</v>
      </c>
      <c r="E44" s="194">
        <f t="shared" si="70"/>
        <v>0</v>
      </c>
      <c r="F44" s="194">
        <f>F10-F27</f>
        <v>0</v>
      </c>
      <c r="G44" s="194">
        <f t="shared" ref="G44" si="71">IFERROR(F44/F$55*100,0)</f>
        <v>0</v>
      </c>
      <c r="H44" s="194">
        <f>H10-H27</f>
        <v>0</v>
      </c>
      <c r="I44" s="194">
        <f t="shared" ref="I44:I54" si="72">IFERROR(H44/H$55*100,0)</f>
        <v>0</v>
      </c>
      <c r="J44" s="194">
        <f>J10-J27</f>
        <v>0</v>
      </c>
      <c r="K44" s="194">
        <f t="shared" ref="K44:K54" si="73">IFERROR(J44/J$55*100,0)</f>
        <v>0</v>
      </c>
      <c r="L44" s="194">
        <f>L10-L27</f>
        <v>0</v>
      </c>
      <c r="M44" s="194">
        <f t="shared" ref="M44:M54" si="74">IFERROR(L44/L$55*100,0)</f>
        <v>0</v>
      </c>
      <c r="N44" s="194">
        <f>N10-N27</f>
        <v>0</v>
      </c>
      <c r="O44" s="194">
        <f t="shared" ref="O44:O54" si="75">IFERROR(N44/N$55*100,0)</f>
        <v>0</v>
      </c>
      <c r="P44" s="194">
        <f t="shared" si="68"/>
        <v>0</v>
      </c>
      <c r="Q44" s="194">
        <f t="shared" ref="Q44" si="76">IFERROR(P44/P$55*100,0)</f>
        <v>0</v>
      </c>
      <c r="R44" s="194">
        <f>B44+D44+F44+H44+J44+L44+N44+P44</f>
        <v>0</v>
      </c>
      <c r="S44" s="194">
        <f t="shared" si="69"/>
        <v>0</v>
      </c>
    </row>
    <row r="45" spans="1:19" x14ac:dyDescent="0.3">
      <c r="A45" s="208" t="s">
        <v>808</v>
      </c>
      <c r="B45" s="194">
        <f t="shared" ref="B45:B54" si="77">B11-B28</f>
        <v>0</v>
      </c>
      <c r="C45" s="194">
        <f t="shared" si="70"/>
        <v>0</v>
      </c>
      <c r="D45" s="194">
        <f t="shared" ref="D45" si="78">D11-D28</f>
        <v>0</v>
      </c>
      <c r="E45" s="194">
        <f t="shared" si="70"/>
        <v>0</v>
      </c>
      <c r="F45" s="194">
        <f t="shared" ref="F45:H45" si="79">F11-F28</f>
        <v>0</v>
      </c>
      <c r="G45" s="194">
        <f t="shared" ref="G45" si="80">IFERROR(F45/F$55*100,0)</f>
        <v>0</v>
      </c>
      <c r="H45" s="194">
        <f t="shared" si="79"/>
        <v>0</v>
      </c>
      <c r="I45" s="194">
        <f t="shared" si="72"/>
        <v>0</v>
      </c>
      <c r="J45" s="194">
        <f t="shared" ref="J45" si="81">J11-J28</f>
        <v>0</v>
      </c>
      <c r="K45" s="194">
        <f t="shared" si="73"/>
        <v>0</v>
      </c>
      <c r="L45" s="194">
        <f t="shared" ref="L45" si="82">L11-L28</f>
        <v>0</v>
      </c>
      <c r="M45" s="194">
        <f t="shared" si="74"/>
        <v>0</v>
      </c>
      <c r="N45" s="194">
        <f t="shared" ref="N45" si="83">N11-N28</f>
        <v>0</v>
      </c>
      <c r="O45" s="194">
        <f t="shared" si="75"/>
        <v>0</v>
      </c>
      <c r="P45" s="194">
        <f t="shared" si="68"/>
        <v>0</v>
      </c>
      <c r="Q45" s="194">
        <f t="shared" ref="Q45" si="84">IFERROR(P45/P$55*100,0)</f>
        <v>0</v>
      </c>
      <c r="R45" s="194">
        <f t="shared" ref="R45:R54" si="85">B45+D45+F45+H45+J45+L45+N45+P45</f>
        <v>0</v>
      </c>
      <c r="S45" s="194">
        <f t="shared" si="69"/>
        <v>0</v>
      </c>
    </row>
    <row r="46" spans="1:19" x14ac:dyDescent="0.3">
      <c r="A46" s="208" t="s">
        <v>809</v>
      </c>
      <c r="B46" s="194">
        <f t="shared" si="77"/>
        <v>0</v>
      </c>
      <c r="C46" s="194">
        <f t="shared" si="70"/>
        <v>0</v>
      </c>
      <c r="D46" s="194">
        <f t="shared" ref="D46" si="86">D12-D29</f>
        <v>0</v>
      </c>
      <c r="E46" s="194">
        <f t="shared" si="70"/>
        <v>0</v>
      </c>
      <c r="F46" s="194">
        <f t="shared" ref="F46:H46" si="87">F12-F29</f>
        <v>0</v>
      </c>
      <c r="G46" s="194">
        <f t="shared" ref="G46" si="88">IFERROR(F46/F$55*100,0)</f>
        <v>0</v>
      </c>
      <c r="H46" s="194">
        <f t="shared" si="87"/>
        <v>0</v>
      </c>
      <c r="I46" s="194">
        <f t="shared" si="72"/>
        <v>0</v>
      </c>
      <c r="J46" s="194">
        <f t="shared" ref="J46" si="89">J12-J29</f>
        <v>0</v>
      </c>
      <c r="K46" s="194">
        <f t="shared" si="73"/>
        <v>0</v>
      </c>
      <c r="L46" s="194">
        <f t="shared" ref="L46" si="90">L12-L29</f>
        <v>0</v>
      </c>
      <c r="M46" s="194">
        <f t="shared" si="74"/>
        <v>0</v>
      </c>
      <c r="N46" s="194">
        <f t="shared" ref="N46" si="91">N12-N29</f>
        <v>0</v>
      </c>
      <c r="O46" s="194">
        <f t="shared" si="75"/>
        <v>0</v>
      </c>
      <c r="P46" s="194">
        <f t="shared" si="68"/>
        <v>0</v>
      </c>
      <c r="Q46" s="194">
        <f t="shared" ref="Q46" si="92">IFERROR(P46/P$55*100,0)</f>
        <v>0</v>
      </c>
      <c r="R46" s="194">
        <f t="shared" si="85"/>
        <v>0</v>
      </c>
      <c r="S46" s="194">
        <f t="shared" si="69"/>
        <v>0</v>
      </c>
    </row>
    <row r="47" spans="1:19" x14ac:dyDescent="0.3">
      <c r="A47" s="208" t="s">
        <v>810</v>
      </c>
      <c r="B47" s="194">
        <f t="shared" si="77"/>
        <v>0</v>
      </c>
      <c r="C47" s="194">
        <f t="shared" si="70"/>
        <v>0</v>
      </c>
      <c r="D47" s="194">
        <f t="shared" ref="D47" si="93">D13-D30</f>
        <v>0</v>
      </c>
      <c r="E47" s="194">
        <f t="shared" si="70"/>
        <v>0</v>
      </c>
      <c r="F47" s="194">
        <f t="shared" ref="F47:H47" si="94">F13-F30</f>
        <v>0</v>
      </c>
      <c r="G47" s="194">
        <f t="shared" ref="G47" si="95">IFERROR(F47/F$55*100,0)</f>
        <v>0</v>
      </c>
      <c r="H47" s="194">
        <f t="shared" si="94"/>
        <v>0</v>
      </c>
      <c r="I47" s="194">
        <f t="shared" si="72"/>
        <v>0</v>
      </c>
      <c r="J47" s="194">
        <f t="shared" ref="J47" si="96">J13-J30</f>
        <v>0</v>
      </c>
      <c r="K47" s="194">
        <f t="shared" si="73"/>
        <v>0</v>
      </c>
      <c r="L47" s="194">
        <f t="shared" ref="L47" si="97">L13-L30</f>
        <v>0</v>
      </c>
      <c r="M47" s="194">
        <f t="shared" si="74"/>
        <v>0</v>
      </c>
      <c r="N47" s="194">
        <f t="shared" ref="N47" si="98">N13-N30</f>
        <v>0</v>
      </c>
      <c r="O47" s="194">
        <f t="shared" si="75"/>
        <v>0</v>
      </c>
      <c r="P47" s="194">
        <f t="shared" si="68"/>
        <v>0</v>
      </c>
      <c r="Q47" s="194">
        <f t="shared" ref="Q47" si="99">IFERROR(P47/P$55*100,0)</f>
        <v>0</v>
      </c>
      <c r="R47" s="194">
        <f t="shared" si="85"/>
        <v>0</v>
      </c>
      <c r="S47" s="194">
        <f t="shared" si="69"/>
        <v>0</v>
      </c>
    </row>
    <row r="48" spans="1:19" x14ac:dyDescent="0.3">
      <c r="A48" s="208" t="s">
        <v>811</v>
      </c>
      <c r="B48" s="194">
        <f t="shared" si="77"/>
        <v>0</v>
      </c>
      <c r="C48" s="194">
        <f t="shared" si="70"/>
        <v>0</v>
      </c>
      <c r="D48" s="194">
        <f t="shared" ref="D48" si="100">D14-D31</f>
        <v>0</v>
      </c>
      <c r="E48" s="194">
        <f t="shared" si="70"/>
        <v>0</v>
      </c>
      <c r="F48" s="194">
        <f t="shared" ref="F48:H48" si="101">F14-F31</f>
        <v>0</v>
      </c>
      <c r="G48" s="194">
        <f t="shared" ref="G48" si="102">IFERROR(F48/F$55*100,0)</f>
        <v>0</v>
      </c>
      <c r="H48" s="194">
        <f t="shared" si="101"/>
        <v>0</v>
      </c>
      <c r="I48" s="194">
        <f t="shared" si="72"/>
        <v>0</v>
      </c>
      <c r="J48" s="194">
        <f t="shared" ref="J48" si="103">J14-J31</f>
        <v>0</v>
      </c>
      <c r="K48" s="194">
        <f t="shared" si="73"/>
        <v>0</v>
      </c>
      <c r="L48" s="194">
        <f t="shared" ref="L48" si="104">L14-L31</f>
        <v>0</v>
      </c>
      <c r="M48" s="194">
        <f t="shared" si="74"/>
        <v>0</v>
      </c>
      <c r="N48" s="194">
        <f t="shared" ref="N48" si="105">N14-N31</f>
        <v>0</v>
      </c>
      <c r="O48" s="194">
        <f t="shared" si="75"/>
        <v>0</v>
      </c>
      <c r="P48" s="194">
        <f t="shared" si="68"/>
        <v>0</v>
      </c>
      <c r="Q48" s="194">
        <f t="shared" ref="Q48" si="106">IFERROR(P48/P$55*100,0)</f>
        <v>0</v>
      </c>
      <c r="R48" s="194">
        <f t="shared" si="85"/>
        <v>0</v>
      </c>
      <c r="S48" s="194">
        <f t="shared" si="69"/>
        <v>0</v>
      </c>
    </row>
    <row r="49" spans="1:19" x14ac:dyDescent="0.3">
      <c r="A49" s="208" t="s">
        <v>812</v>
      </c>
      <c r="B49" s="194">
        <f t="shared" si="77"/>
        <v>0</v>
      </c>
      <c r="C49" s="194">
        <f t="shared" si="70"/>
        <v>0</v>
      </c>
      <c r="D49" s="194">
        <f t="shared" ref="D49" si="107">D15-D32</f>
        <v>0</v>
      </c>
      <c r="E49" s="194">
        <f t="shared" si="70"/>
        <v>0</v>
      </c>
      <c r="F49" s="194">
        <f t="shared" ref="F49:H49" si="108">F15-F32</f>
        <v>0</v>
      </c>
      <c r="G49" s="194">
        <f t="shared" ref="G49" si="109">IFERROR(F49/F$55*100,0)</f>
        <v>0</v>
      </c>
      <c r="H49" s="194">
        <f t="shared" si="108"/>
        <v>0</v>
      </c>
      <c r="I49" s="194">
        <f t="shared" si="72"/>
        <v>0</v>
      </c>
      <c r="J49" s="194">
        <f t="shared" ref="J49" si="110">J15-J32</f>
        <v>0</v>
      </c>
      <c r="K49" s="194">
        <f t="shared" si="73"/>
        <v>0</v>
      </c>
      <c r="L49" s="194">
        <f t="shared" ref="L49" si="111">L15-L32</f>
        <v>0</v>
      </c>
      <c r="M49" s="194">
        <f t="shared" si="74"/>
        <v>0</v>
      </c>
      <c r="N49" s="194">
        <f t="shared" ref="N49" si="112">N15-N32</f>
        <v>0</v>
      </c>
      <c r="O49" s="194">
        <f t="shared" si="75"/>
        <v>0</v>
      </c>
      <c r="P49" s="194">
        <f t="shared" si="68"/>
        <v>0</v>
      </c>
      <c r="Q49" s="194">
        <f t="shared" ref="Q49" si="113">IFERROR(P49/P$55*100,0)</f>
        <v>0</v>
      </c>
      <c r="R49" s="194">
        <f t="shared" si="85"/>
        <v>0</v>
      </c>
      <c r="S49" s="194">
        <f t="shared" si="69"/>
        <v>0</v>
      </c>
    </row>
    <row r="50" spans="1:19" x14ac:dyDescent="0.3">
      <c r="A50" s="208" t="s">
        <v>813</v>
      </c>
      <c r="B50" s="194">
        <f t="shared" si="77"/>
        <v>0</v>
      </c>
      <c r="C50" s="194">
        <f t="shared" si="70"/>
        <v>0</v>
      </c>
      <c r="D50" s="194">
        <f t="shared" ref="D50" si="114">D16-D33</f>
        <v>0</v>
      </c>
      <c r="E50" s="194">
        <f t="shared" si="70"/>
        <v>0</v>
      </c>
      <c r="F50" s="194">
        <f t="shared" ref="F50:H50" si="115">F16-F33</f>
        <v>0</v>
      </c>
      <c r="G50" s="194">
        <f t="shared" ref="G50" si="116">IFERROR(F50/F$55*100,0)</f>
        <v>0</v>
      </c>
      <c r="H50" s="194">
        <f t="shared" si="115"/>
        <v>0</v>
      </c>
      <c r="I50" s="194">
        <f t="shared" si="72"/>
        <v>0</v>
      </c>
      <c r="J50" s="194">
        <f t="shared" ref="J50" si="117">J16-J33</f>
        <v>0</v>
      </c>
      <c r="K50" s="194">
        <f t="shared" si="73"/>
        <v>0</v>
      </c>
      <c r="L50" s="194">
        <f t="shared" ref="L50" si="118">L16-L33</f>
        <v>0</v>
      </c>
      <c r="M50" s="194">
        <f t="shared" si="74"/>
        <v>0</v>
      </c>
      <c r="N50" s="194">
        <f t="shared" ref="N50" si="119">N16-N33</f>
        <v>0</v>
      </c>
      <c r="O50" s="194">
        <f t="shared" si="75"/>
        <v>0</v>
      </c>
      <c r="P50" s="194">
        <f t="shared" si="68"/>
        <v>0</v>
      </c>
      <c r="Q50" s="194">
        <f t="shared" ref="Q50" si="120">IFERROR(P50/P$55*100,0)</f>
        <v>0</v>
      </c>
      <c r="R50" s="194">
        <f t="shared" si="85"/>
        <v>0</v>
      </c>
      <c r="S50" s="194">
        <f t="shared" si="69"/>
        <v>0</v>
      </c>
    </row>
    <row r="51" spans="1:19" x14ac:dyDescent="0.3">
      <c r="A51" s="208" t="s">
        <v>814</v>
      </c>
      <c r="B51" s="194">
        <f t="shared" si="77"/>
        <v>0</v>
      </c>
      <c r="C51" s="194">
        <f t="shared" si="70"/>
        <v>0</v>
      </c>
      <c r="D51" s="194">
        <f t="shared" ref="D51" si="121">D17-D34</f>
        <v>0</v>
      </c>
      <c r="E51" s="194">
        <f t="shared" si="70"/>
        <v>0</v>
      </c>
      <c r="F51" s="194">
        <f t="shared" ref="F51:H51" si="122">F17-F34</f>
        <v>0</v>
      </c>
      <c r="G51" s="194">
        <f t="shared" ref="G51" si="123">IFERROR(F51/F$55*100,0)</f>
        <v>0</v>
      </c>
      <c r="H51" s="194">
        <f t="shared" si="122"/>
        <v>0</v>
      </c>
      <c r="I51" s="194">
        <f t="shared" si="72"/>
        <v>0</v>
      </c>
      <c r="J51" s="194">
        <f t="shared" ref="J51" si="124">J17-J34</f>
        <v>0</v>
      </c>
      <c r="K51" s="194">
        <f t="shared" si="73"/>
        <v>0</v>
      </c>
      <c r="L51" s="194">
        <f t="shared" ref="L51" si="125">L17-L34</f>
        <v>0</v>
      </c>
      <c r="M51" s="194">
        <f t="shared" si="74"/>
        <v>0</v>
      </c>
      <c r="N51" s="194">
        <f t="shared" ref="N51" si="126">N17-N34</f>
        <v>0</v>
      </c>
      <c r="O51" s="194">
        <f t="shared" si="75"/>
        <v>0</v>
      </c>
      <c r="P51" s="194">
        <f t="shared" si="68"/>
        <v>0</v>
      </c>
      <c r="Q51" s="194">
        <f t="shared" ref="Q51" si="127">IFERROR(P51/P$55*100,0)</f>
        <v>0</v>
      </c>
      <c r="R51" s="194">
        <f t="shared" si="85"/>
        <v>0</v>
      </c>
      <c r="S51" s="194">
        <f t="shared" si="69"/>
        <v>0</v>
      </c>
    </row>
    <row r="52" spans="1:19" x14ac:dyDescent="0.3">
      <c r="A52" s="208" t="s">
        <v>815</v>
      </c>
      <c r="B52" s="194">
        <f t="shared" si="77"/>
        <v>0</v>
      </c>
      <c r="C52" s="194">
        <f t="shared" si="70"/>
        <v>0</v>
      </c>
      <c r="D52" s="194">
        <f t="shared" ref="D52" si="128">D18-D35</f>
        <v>0</v>
      </c>
      <c r="E52" s="194">
        <f t="shared" si="70"/>
        <v>0</v>
      </c>
      <c r="F52" s="194">
        <f t="shared" ref="F52:H52" si="129">F18-F35</f>
        <v>0</v>
      </c>
      <c r="G52" s="194">
        <f t="shared" ref="G52" si="130">IFERROR(F52/F$55*100,0)</f>
        <v>0</v>
      </c>
      <c r="H52" s="194">
        <f t="shared" si="129"/>
        <v>0</v>
      </c>
      <c r="I52" s="194">
        <f t="shared" si="72"/>
        <v>0</v>
      </c>
      <c r="J52" s="194">
        <f t="shared" ref="J52" si="131">J18-J35</f>
        <v>0</v>
      </c>
      <c r="K52" s="194">
        <f t="shared" si="73"/>
        <v>0</v>
      </c>
      <c r="L52" s="194">
        <f t="shared" ref="L52" si="132">L18-L35</f>
        <v>0</v>
      </c>
      <c r="M52" s="194">
        <f t="shared" si="74"/>
        <v>0</v>
      </c>
      <c r="N52" s="194">
        <f t="shared" ref="N52" si="133">N18-N35</f>
        <v>0</v>
      </c>
      <c r="O52" s="194">
        <f t="shared" si="75"/>
        <v>0</v>
      </c>
      <c r="P52" s="194">
        <f t="shared" si="68"/>
        <v>0</v>
      </c>
      <c r="Q52" s="194">
        <f t="shared" ref="Q52" si="134">IFERROR(P52/P$55*100,0)</f>
        <v>0</v>
      </c>
      <c r="R52" s="194">
        <f t="shared" si="85"/>
        <v>0</v>
      </c>
      <c r="S52" s="194">
        <f t="shared" si="69"/>
        <v>0</v>
      </c>
    </row>
    <row r="53" spans="1:19" x14ac:dyDescent="0.3">
      <c r="A53" s="208" t="s">
        <v>816</v>
      </c>
      <c r="B53" s="194">
        <f t="shared" si="77"/>
        <v>0</v>
      </c>
      <c r="C53" s="194">
        <f t="shared" si="70"/>
        <v>0</v>
      </c>
      <c r="D53" s="194">
        <f t="shared" ref="D53" si="135">D19-D36</f>
        <v>0</v>
      </c>
      <c r="E53" s="194">
        <f t="shared" si="70"/>
        <v>0</v>
      </c>
      <c r="F53" s="194">
        <f t="shared" ref="F53:H53" si="136">F19-F36</f>
        <v>0</v>
      </c>
      <c r="G53" s="194">
        <f t="shared" ref="G53" si="137">IFERROR(F53/F$55*100,0)</f>
        <v>0</v>
      </c>
      <c r="H53" s="194">
        <f t="shared" si="136"/>
        <v>0</v>
      </c>
      <c r="I53" s="194">
        <f t="shared" si="72"/>
        <v>0</v>
      </c>
      <c r="J53" s="194">
        <f t="shared" ref="J53" si="138">J19-J36</f>
        <v>0</v>
      </c>
      <c r="K53" s="194">
        <f t="shared" si="73"/>
        <v>0</v>
      </c>
      <c r="L53" s="194">
        <f t="shared" ref="L53" si="139">L19-L36</f>
        <v>0</v>
      </c>
      <c r="M53" s="194">
        <f t="shared" si="74"/>
        <v>0</v>
      </c>
      <c r="N53" s="194">
        <f t="shared" ref="N53" si="140">N19-N36</f>
        <v>0</v>
      </c>
      <c r="O53" s="194">
        <f t="shared" si="75"/>
        <v>0</v>
      </c>
      <c r="P53" s="194">
        <f t="shared" si="68"/>
        <v>0</v>
      </c>
      <c r="Q53" s="194">
        <f t="shared" ref="Q53" si="141">IFERROR(P53/P$55*100,0)</f>
        <v>0</v>
      </c>
      <c r="R53" s="194">
        <f t="shared" si="85"/>
        <v>0</v>
      </c>
      <c r="S53" s="194">
        <f t="shared" si="69"/>
        <v>0</v>
      </c>
    </row>
    <row r="54" spans="1:19" x14ac:dyDescent="0.3">
      <c r="A54" s="208" t="s">
        <v>817</v>
      </c>
      <c r="B54" s="194">
        <f t="shared" si="77"/>
        <v>0</v>
      </c>
      <c r="C54" s="194">
        <f t="shared" si="70"/>
        <v>0</v>
      </c>
      <c r="D54" s="194">
        <f t="shared" ref="D54" si="142">D20-D37</f>
        <v>0</v>
      </c>
      <c r="E54" s="194">
        <f t="shared" si="70"/>
        <v>0</v>
      </c>
      <c r="F54" s="194">
        <f t="shared" ref="F54:H54" si="143">F20-F37</f>
        <v>0</v>
      </c>
      <c r="G54" s="194">
        <f t="shared" ref="G54" si="144">IFERROR(F54/F$55*100,0)</f>
        <v>0</v>
      </c>
      <c r="H54" s="194">
        <f t="shared" si="143"/>
        <v>0</v>
      </c>
      <c r="I54" s="194">
        <f t="shared" si="72"/>
        <v>0</v>
      </c>
      <c r="J54" s="194">
        <f t="shared" ref="J54" si="145">J20-J37</f>
        <v>0</v>
      </c>
      <c r="K54" s="194">
        <f t="shared" si="73"/>
        <v>0</v>
      </c>
      <c r="L54" s="194">
        <f t="shared" ref="L54" si="146">L20-L37</f>
        <v>0</v>
      </c>
      <c r="M54" s="194">
        <f t="shared" si="74"/>
        <v>0</v>
      </c>
      <c r="N54" s="194">
        <f t="shared" ref="N54" si="147">N20-N37</f>
        <v>0</v>
      </c>
      <c r="O54" s="194">
        <f t="shared" si="75"/>
        <v>0</v>
      </c>
      <c r="P54" s="194">
        <f t="shared" si="68"/>
        <v>0</v>
      </c>
      <c r="Q54" s="194">
        <f t="shared" ref="Q54" si="148">IFERROR(P54/P$55*100,0)</f>
        <v>0</v>
      </c>
      <c r="R54" s="194">
        <f t="shared" si="85"/>
        <v>0</v>
      </c>
      <c r="S54" s="194">
        <f t="shared" si="69"/>
        <v>0</v>
      </c>
    </row>
    <row r="55" spans="1:19" x14ac:dyDescent="0.25">
      <c r="A55" s="273" t="s">
        <v>184</v>
      </c>
      <c r="B55" s="205">
        <f t="shared" ref="B55:S55" si="149">SUM(B43:B54)</f>
        <v>0</v>
      </c>
      <c r="C55" s="205">
        <f t="shared" si="149"/>
        <v>0</v>
      </c>
      <c r="D55" s="205">
        <f t="shared" si="149"/>
        <v>0</v>
      </c>
      <c r="E55" s="205">
        <f t="shared" si="149"/>
        <v>0</v>
      </c>
      <c r="F55" s="205">
        <f t="shared" si="149"/>
        <v>0</v>
      </c>
      <c r="G55" s="205">
        <f t="shared" si="149"/>
        <v>0</v>
      </c>
      <c r="H55" s="205">
        <f t="shared" ref="H55:O55" si="150">SUM(H43:H54)</f>
        <v>0</v>
      </c>
      <c r="I55" s="205">
        <f t="shared" si="150"/>
        <v>0</v>
      </c>
      <c r="J55" s="205">
        <f t="shared" si="150"/>
        <v>0</v>
      </c>
      <c r="K55" s="205">
        <f t="shared" si="150"/>
        <v>0</v>
      </c>
      <c r="L55" s="205">
        <f t="shared" si="150"/>
        <v>0</v>
      </c>
      <c r="M55" s="205">
        <f t="shared" si="150"/>
        <v>0</v>
      </c>
      <c r="N55" s="205">
        <f t="shared" si="150"/>
        <v>0</v>
      </c>
      <c r="O55" s="205">
        <f t="shared" si="150"/>
        <v>0</v>
      </c>
      <c r="P55" s="205">
        <f t="shared" si="149"/>
        <v>0</v>
      </c>
      <c r="Q55" s="205">
        <f t="shared" si="149"/>
        <v>0</v>
      </c>
      <c r="R55" s="205">
        <f>SUM(R43:R54)</f>
        <v>0</v>
      </c>
      <c r="S55" s="205">
        <f t="shared" si="149"/>
        <v>0</v>
      </c>
    </row>
    <row r="57" spans="1:19" ht="17.399999999999999" x14ac:dyDescent="0.3">
      <c r="A57" s="202" t="s">
        <v>892</v>
      </c>
      <c r="B57" s="46"/>
    </row>
    <row r="58" spans="1:19" ht="24.75" customHeight="1" x14ac:dyDescent="0.25">
      <c r="A58" s="395"/>
      <c r="B58" s="581"/>
      <c r="C58" s="581"/>
      <c r="D58" s="581"/>
      <c r="E58" s="588" t="s">
        <v>922</v>
      </c>
      <c r="F58" s="589"/>
      <c r="G58" s="395" t="s">
        <v>185</v>
      </c>
      <c r="H58" s="577" t="s">
        <v>921</v>
      </c>
      <c r="I58" s="510"/>
      <c r="J58" s="395" t="s">
        <v>185</v>
      </c>
    </row>
    <row r="59" spans="1:19" ht="31.5" customHeight="1" x14ac:dyDescent="0.3">
      <c r="A59" s="584" t="s">
        <v>884</v>
      </c>
      <c r="B59" s="582" t="s">
        <v>488</v>
      </c>
      <c r="C59" s="582"/>
      <c r="D59" s="582"/>
      <c r="E59" s="580">
        <f>R38</f>
        <v>0</v>
      </c>
      <c r="F59" s="580"/>
      <c r="G59" s="275">
        <f>IFERROR(E59/E$65*100,0)</f>
        <v>0</v>
      </c>
      <c r="H59" s="580">
        <f>S38</f>
        <v>0</v>
      </c>
      <c r="I59" s="580"/>
      <c r="J59" s="275">
        <f>IFERROR(H59/H$65*100,0)</f>
        <v>0</v>
      </c>
    </row>
    <row r="60" spans="1:19" ht="20.25" customHeight="1" x14ac:dyDescent="0.3">
      <c r="A60" s="585"/>
      <c r="B60" s="582" t="s">
        <v>891</v>
      </c>
      <c r="C60" s="582"/>
      <c r="D60" s="582"/>
      <c r="E60" s="580">
        <f>SUM('Altre fonti'!J5:J16)</f>
        <v>0</v>
      </c>
      <c r="F60" s="580"/>
      <c r="G60" s="275">
        <f t="shared" ref="G60:G64" si="151">IFERROR(E60/E$65*100,0)</f>
        <v>0</v>
      </c>
      <c r="H60" s="580">
        <f>SUM('Altre fonti'!J5:J16)</f>
        <v>0</v>
      </c>
      <c r="I60" s="580"/>
      <c r="J60" s="275">
        <f t="shared" ref="J60:J64" si="152">IFERROR(H60/H$65*100,0)</f>
        <v>0</v>
      </c>
    </row>
    <row r="61" spans="1:19" ht="20.25" customHeight="1" x14ac:dyDescent="0.3">
      <c r="A61" s="586"/>
      <c r="B61" s="583" t="s">
        <v>729</v>
      </c>
      <c r="C61" s="583"/>
      <c r="D61" s="583"/>
      <c r="E61" s="580">
        <f>E59+E60</f>
        <v>0</v>
      </c>
      <c r="F61" s="580"/>
      <c r="G61" s="275">
        <f t="shared" si="151"/>
        <v>0</v>
      </c>
      <c r="H61" s="580">
        <f>H59+H60</f>
        <v>0</v>
      </c>
      <c r="I61" s="580"/>
      <c r="J61" s="275">
        <f t="shared" si="152"/>
        <v>0</v>
      </c>
    </row>
    <row r="62" spans="1:19" ht="30.75" customHeight="1" x14ac:dyDescent="0.3">
      <c r="A62" s="584" t="s">
        <v>885</v>
      </c>
      <c r="B62" s="582" t="s">
        <v>898</v>
      </c>
      <c r="C62" s="582"/>
      <c r="D62" s="582"/>
      <c r="E62" s="580">
        <f>R55</f>
        <v>0</v>
      </c>
      <c r="F62" s="580"/>
      <c r="G62" s="275">
        <f>IFERROR(E62/E$65*100,0)</f>
        <v>0</v>
      </c>
      <c r="H62" s="580">
        <f>S55</f>
        <v>0</v>
      </c>
      <c r="I62" s="580"/>
      <c r="J62" s="275">
        <f>IFERROR(H62/H$65*100,0)</f>
        <v>0</v>
      </c>
    </row>
    <row r="63" spans="1:19" ht="20.25" customHeight="1" x14ac:dyDescent="0.3">
      <c r="A63" s="585"/>
      <c r="B63" s="582" t="s">
        <v>886</v>
      </c>
      <c r="C63" s="582"/>
      <c r="D63" s="582"/>
      <c r="E63" s="580">
        <f>SUM('Altre fonti'!I5:I16)</f>
        <v>0</v>
      </c>
      <c r="F63" s="580"/>
      <c r="G63" s="275">
        <f t="shared" si="151"/>
        <v>0</v>
      </c>
      <c r="H63" s="580">
        <f>SUM('Altre fonti'!I5:I16)</f>
        <v>0</v>
      </c>
      <c r="I63" s="580"/>
      <c r="J63" s="275">
        <f t="shared" si="152"/>
        <v>0</v>
      </c>
    </row>
    <row r="64" spans="1:19" ht="20.25" customHeight="1" x14ac:dyDescent="0.3">
      <c r="A64" s="586"/>
      <c r="B64" s="583" t="s">
        <v>729</v>
      </c>
      <c r="C64" s="583"/>
      <c r="D64" s="583"/>
      <c r="E64" s="580">
        <f>E62+E63</f>
        <v>0</v>
      </c>
      <c r="F64" s="580"/>
      <c r="G64" s="275">
        <f t="shared" si="151"/>
        <v>0</v>
      </c>
      <c r="H64" s="580">
        <f>H62+H63</f>
        <v>0</v>
      </c>
      <c r="I64" s="580"/>
      <c r="J64" s="275">
        <f t="shared" si="152"/>
        <v>0</v>
      </c>
    </row>
    <row r="65" spans="1:10" ht="17.25" customHeight="1" x14ac:dyDescent="0.3">
      <c r="A65" s="590" t="s">
        <v>919</v>
      </c>
      <c r="B65" s="591"/>
      <c r="C65" s="591"/>
      <c r="D65" s="592"/>
      <c r="E65" s="587">
        <f>E61+E64</f>
        <v>0</v>
      </c>
      <c r="F65" s="587"/>
      <c r="G65" s="275">
        <f>G61+G64</f>
        <v>0</v>
      </c>
      <c r="H65" s="587">
        <f>H61+H64</f>
        <v>0</v>
      </c>
      <c r="I65" s="587"/>
      <c r="J65" s="275">
        <f>J61+J64</f>
        <v>0</v>
      </c>
    </row>
    <row r="68" spans="1:10" x14ac:dyDescent="0.3">
      <c r="A68" s="162"/>
      <c r="B68" s="46"/>
    </row>
  </sheetData>
  <mergeCells count="83">
    <mergeCell ref="M41:M42"/>
    <mergeCell ref="N41:N42"/>
    <mergeCell ref="O41:O42"/>
    <mergeCell ref="M7:M8"/>
    <mergeCell ref="O7:O8"/>
    <mergeCell ref="M24:M25"/>
    <mergeCell ref="N24:N25"/>
    <mergeCell ref="O24:O25"/>
    <mergeCell ref="H24:H25"/>
    <mergeCell ref="I24:I25"/>
    <mergeCell ref="J24:J25"/>
    <mergeCell ref="K24:K25"/>
    <mergeCell ref="L24:L25"/>
    <mergeCell ref="E59:F59"/>
    <mergeCell ref="R41:S41"/>
    <mergeCell ref="H59:I59"/>
    <mergeCell ref="R24:S24"/>
    <mergeCell ref="P24:P25"/>
    <mergeCell ref="Q24:Q25"/>
    <mergeCell ref="G41:G42"/>
    <mergeCell ref="F24:F25"/>
    <mergeCell ref="G24:G25"/>
    <mergeCell ref="Q41:Q42"/>
    <mergeCell ref="P41:P42"/>
    <mergeCell ref="H41:H42"/>
    <mergeCell ref="I41:I42"/>
    <mergeCell ref="J41:J42"/>
    <mergeCell ref="K41:K42"/>
    <mergeCell ref="L41:L42"/>
    <mergeCell ref="F7:F8"/>
    <mergeCell ref="G7:G8"/>
    <mergeCell ref="Q7:Q8"/>
    <mergeCell ref="R7:S7"/>
    <mergeCell ref="A6:K6"/>
    <mergeCell ref="A7:A8"/>
    <mergeCell ref="B7:B8"/>
    <mergeCell ref="C7:C8"/>
    <mergeCell ref="D7:D8"/>
    <mergeCell ref="E7:E8"/>
    <mergeCell ref="H7:H8"/>
    <mergeCell ref="J7:J8"/>
    <mergeCell ref="L7:L8"/>
    <mergeCell ref="N7:N8"/>
    <mergeCell ref="I7:I8"/>
    <mergeCell ref="K7:K8"/>
    <mergeCell ref="B61:D61"/>
    <mergeCell ref="E65:F65"/>
    <mergeCell ref="E58:F58"/>
    <mergeCell ref="P7:P8"/>
    <mergeCell ref="A24:A25"/>
    <mergeCell ref="B24:B25"/>
    <mergeCell ref="C24:C25"/>
    <mergeCell ref="D24:D25"/>
    <mergeCell ref="E24:E25"/>
    <mergeCell ref="E41:E42"/>
    <mergeCell ref="F41:F42"/>
    <mergeCell ref="A65:D65"/>
    <mergeCell ref="A41:A42"/>
    <mergeCell ref="B41:B42"/>
    <mergeCell ref="C41:C42"/>
    <mergeCell ref="D41:D42"/>
    <mergeCell ref="H65:I65"/>
    <mergeCell ref="H58:I58"/>
    <mergeCell ref="H60:I60"/>
    <mergeCell ref="H61:I61"/>
    <mergeCell ref="H62:I62"/>
    <mergeCell ref="H63:I63"/>
    <mergeCell ref="A23:K23"/>
    <mergeCell ref="A40:K40"/>
    <mergeCell ref="E63:F63"/>
    <mergeCell ref="H64:I64"/>
    <mergeCell ref="E64:F64"/>
    <mergeCell ref="B58:D58"/>
    <mergeCell ref="B62:D62"/>
    <mergeCell ref="B59:D59"/>
    <mergeCell ref="B60:D60"/>
    <mergeCell ref="E60:F60"/>
    <mergeCell ref="E61:F61"/>
    <mergeCell ref="E62:F62"/>
    <mergeCell ref="B64:D64"/>
    <mergeCell ref="A62:A64"/>
    <mergeCell ref="A59:A61"/>
    <mergeCell ref="B63:D63"/>
  </mergeCells>
  <hyperlinks>
    <hyperlink ref="C1" location="Indice!A1" display="Torna all'indice"/>
  </hyperlinks>
  <pageMargins left="0.23622047244094491" right="0.23622047244094491" top="0.35433070866141736" bottom="0.35433070866141736" header="0.31496062992125984" footer="0.27559055118110237"/>
  <pageSetup paperSize="9" scale="57" fitToWidth="0" orientation="landscape" r:id="rId1"/>
  <headerFooter alignWithMargins="0">
    <oddFooter>&amp;R&amp;P/&amp;N</oddFooter>
  </headerFooter>
  <rowBreaks count="1" manualBreakCount="1">
    <brk id="56" max="18" man="1"/>
  </rowBreaks>
  <ignoredErrors>
    <ignoredError sqref="D9:D20 F10:F21 E10:E20 G9:G20 Q9:Q20 D26:D38 F26:F38 P26:P38 P9:P20 E26:E38 G26:G37 Q26:Q37 C43:C54 E43:E54 G43:G54 Q43:Q54 D43:D54 F43:F54 P43:P54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19921875" defaultRowHeight="13.2" x14ac:dyDescent="0.3"/>
  <cols>
    <col min="1" max="1" width="64.69921875" style="46" customWidth="1"/>
    <col min="2" max="66" width="19" style="46" customWidth="1"/>
    <col min="67" max="16384" width="11.19921875" style="46"/>
  </cols>
  <sheetData>
    <row r="1" spans="1:9" ht="21" x14ac:dyDescent="0.3">
      <c r="A1" s="100" t="s">
        <v>639</v>
      </c>
      <c r="B1" s="124" t="s">
        <v>675</v>
      </c>
    </row>
    <row r="3" spans="1:9" x14ac:dyDescent="0.3">
      <c r="A3" s="101" t="s">
        <v>932</v>
      </c>
      <c r="B3" s="101"/>
      <c r="C3" s="101"/>
    </row>
    <row r="4" spans="1:9" x14ac:dyDescent="0.3">
      <c r="A4" s="101"/>
      <c r="B4" s="102"/>
      <c r="C4" s="102"/>
      <c r="D4" s="102"/>
    </row>
    <row r="5" spans="1:9" ht="15.6" customHeight="1" x14ac:dyDescent="0.3">
      <c r="A5" s="103"/>
      <c r="B5" s="385" t="s">
        <v>162</v>
      </c>
      <c r="C5" s="385" t="s">
        <v>185</v>
      </c>
      <c r="D5" s="104"/>
    </row>
    <row r="6" spans="1:9" x14ac:dyDescent="0.3">
      <c r="A6" s="105" t="s">
        <v>457</v>
      </c>
      <c r="B6" s="276">
        <f>'Riepilogo finanziario'!H61</f>
        <v>0</v>
      </c>
      <c r="C6" s="106">
        <f>IFERROR(B6/B$8,0)</f>
        <v>0</v>
      </c>
    </row>
    <row r="7" spans="1:9" x14ac:dyDescent="0.3">
      <c r="A7" s="105" t="s">
        <v>616</v>
      </c>
      <c r="B7" s="277">
        <f>'Riepilogo finanziario'!H64</f>
        <v>0</v>
      </c>
      <c r="C7" s="106">
        <f>IFERROR(B7/B$8,0)</f>
        <v>0</v>
      </c>
    </row>
    <row r="8" spans="1:9" x14ac:dyDescent="0.3">
      <c r="A8" s="105" t="s">
        <v>16</v>
      </c>
      <c r="B8" s="107">
        <f>SUM(B6:B7)</f>
        <v>0</v>
      </c>
      <c r="C8" s="108">
        <f>SUM(C6:C7)</f>
        <v>0</v>
      </c>
    </row>
    <row r="9" spans="1:9" x14ac:dyDescent="0.3">
      <c r="A9" s="109" t="str">
        <f>IF(B8&lt;&gt;'Info generali'!B49,"Controllo totali: Attenzione! Il totale non coincide con il costo del progetto","Controllo totali: OK")</f>
        <v>Controllo totali: OK</v>
      </c>
      <c r="B9" s="110"/>
      <c r="C9" s="110"/>
      <c r="D9" s="111"/>
      <c r="E9" s="111"/>
      <c r="F9" s="111"/>
    </row>
    <row r="10" spans="1:9" x14ac:dyDescent="0.3">
      <c r="B10" s="112"/>
      <c r="C10" s="112"/>
    </row>
    <row r="11" spans="1:9" x14ac:dyDescent="0.3">
      <c r="A11" s="101" t="s">
        <v>933</v>
      </c>
      <c r="B11" s="101"/>
      <c r="C11" s="101"/>
      <c r="D11" s="596"/>
      <c r="E11" s="596"/>
      <c r="F11" s="596"/>
      <c r="G11" s="596"/>
      <c r="H11" s="596"/>
      <c r="I11" s="596"/>
    </row>
    <row r="12" spans="1:9" x14ac:dyDescent="0.3">
      <c r="B12" s="112"/>
      <c r="C12" s="112"/>
    </row>
    <row r="13" spans="1:9" ht="17.7" customHeight="1" x14ac:dyDescent="0.3">
      <c r="A13" s="90" t="s">
        <v>186</v>
      </c>
      <c r="B13" s="385" t="s">
        <v>68</v>
      </c>
      <c r="C13" s="91" t="s">
        <v>162</v>
      </c>
      <c r="D13" s="91" t="s">
        <v>185</v>
      </c>
      <c r="E13" s="385" t="s">
        <v>163</v>
      </c>
      <c r="F13" s="385" t="s">
        <v>163</v>
      </c>
      <c r="G13" s="385" t="s">
        <v>163</v>
      </c>
      <c r="H13" s="385" t="s">
        <v>163</v>
      </c>
      <c r="I13" s="385" t="s">
        <v>163</v>
      </c>
    </row>
    <row r="14" spans="1:9" x14ac:dyDescent="0.3">
      <c r="A14" s="73" t="s">
        <v>62</v>
      </c>
      <c r="B14" s="22"/>
      <c r="C14" s="277">
        <f>'Riepilogo finanziario'!S43</f>
        <v>0</v>
      </c>
      <c r="D14" s="108">
        <f t="shared" ref="D14:D36" si="0">IFERROR(C14/$C$37,0)</f>
        <v>0</v>
      </c>
      <c r="E14" s="61"/>
      <c r="F14" s="61"/>
      <c r="G14" s="61"/>
      <c r="H14" s="61"/>
      <c r="I14" s="61"/>
    </row>
    <row r="15" spans="1:9" x14ac:dyDescent="0.3">
      <c r="A15" s="73" t="s">
        <v>63</v>
      </c>
      <c r="B15" s="22"/>
      <c r="C15" s="277">
        <f>'Riepilogo finanziario'!S44</f>
        <v>0</v>
      </c>
      <c r="D15" s="108">
        <f t="shared" si="0"/>
        <v>0</v>
      </c>
      <c r="E15" s="61"/>
      <c r="F15" s="61"/>
      <c r="G15" s="61"/>
      <c r="H15" s="61"/>
      <c r="I15" s="61"/>
    </row>
    <row r="16" spans="1:9" x14ac:dyDescent="0.3">
      <c r="A16" s="73" t="s">
        <v>64</v>
      </c>
      <c r="B16" s="22"/>
      <c r="C16" s="277">
        <f>'Riepilogo finanziario'!S45</f>
        <v>0</v>
      </c>
      <c r="D16" s="108">
        <f t="shared" si="0"/>
        <v>0</v>
      </c>
      <c r="E16" s="61"/>
      <c r="F16" s="61"/>
      <c r="G16" s="61"/>
      <c r="H16" s="61"/>
      <c r="I16" s="61"/>
    </row>
    <row r="17" spans="1:9" x14ac:dyDescent="0.3">
      <c r="A17" s="73" t="s">
        <v>65</v>
      </c>
      <c r="B17" s="22"/>
      <c r="C17" s="277">
        <f>'Riepilogo finanziario'!S46</f>
        <v>0</v>
      </c>
      <c r="D17" s="108">
        <f t="shared" si="0"/>
        <v>0</v>
      </c>
      <c r="E17" s="61"/>
      <c r="F17" s="61"/>
      <c r="G17" s="61"/>
      <c r="H17" s="61"/>
      <c r="I17" s="61"/>
    </row>
    <row r="18" spans="1:9" x14ac:dyDescent="0.3">
      <c r="A18" s="73" t="s">
        <v>66</v>
      </c>
      <c r="B18" s="22"/>
      <c r="C18" s="277">
        <f>'Riepilogo finanziario'!S47</f>
        <v>0</v>
      </c>
      <c r="D18" s="108">
        <f t="shared" si="0"/>
        <v>0</v>
      </c>
      <c r="E18" s="61"/>
      <c r="F18" s="61"/>
      <c r="G18" s="61"/>
      <c r="H18" s="61"/>
      <c r="I18" s="61"/>
    </row>
    <row r="19" spans="1:9" x14ac:dyDescent="0.3">
      <c r="A19" s="73" t="s">
        <v>67</v>
      </c>
      <c r="B19" s="22"/>
      <c r="C19" s="277">
        <f>'Riepilogo finanziario'!S48</f>
        <v>0</v>
      </c>
      <c r="D19" s="108">
        <f t="shared" si="0"/>
        <v>0</v>
      </c>
      <c r="E19" s="61"/>
      <c r="F19" s="61"/>
      <c r="G19" s="61"/>
      <c r="H19" s="61"/>
      <c r="I19" s="61"/>
    </row>
    <row r="20" spans="1:9" x14ac:dyDescent="0.3">
      <c r="A20" s="73" t="s">
        <v>191</v>
      </c>
      <c r="B20" s="22"/>
      <c r="C20" s="277">
        <f>'Riepilogo finanziario'!S49</f>
        <v>0</v>
      </c>
      <c r="D20" s="108">
        <f t="shared" si="0"/>
        <v>0</v>
      </c>
      <c r="E20" s="61"/>
      <c r="F20" s="61"/>
      <c r="G20" s="61"/>
      <c r="H20" s="61"/>
      <c r="I20" s="61"/>
    </row>
    <row r="21" spans="1:9" x14ac:dyDescent="0.3">
      <c r="A21" s="73" t="s">
        <v>192</v>
      </c>
      <c r="B21" s="22"/>
      <c r="C21" s="277">
        <f>'Riepilogo finanziario'!S50</f>
        <v>0</v>
      </c>
      <c r="D21" s="108">
        <f t="shared" si="0"/>
        <v>0</v>
      </c>
      <c r="E21" s="61"/>
      <c r="F21" s="61"/>
      <c r="G21" s="61"/>
      <c r="H21" s="61"/>
      <c r="I21" s="61"/>
    </row>
    <row r="22" spans="1:9" x14ac:dyDescent="0.3">
      <c r="A22" s="73" t="s">
        <v>193</v>
      </c>
      <c r="B22" s="22"/>
      <c r="C22" s="277">
        <f>'Riepilogo finanziario'!S51</f>
        <v>0</v>
      </c>
      <c r="D22" s="108">
        <f t="shared" si="0"/>
        <v>0</v>
      </c>
      <c r="E22" s="61"/>
      <c r="F22" s="61"/>
      <c r="G22" s="61"/>
      <c r="H22" s="61"/>
      <c r="I22" s="61"/>
    </row>
    <row r="23" spans="1:9" x14ac:dyDescent="0.3">
      <c r="A23" s="73" t="s">
        <v>194</v>
      </c>
      <c r="B23" s="22"/>
      <c r="C23" s="277">
        <f>'Riepilogo finanziario'!S52</f>
        <v>0</v>
      </c>
      <c r="D23" s="108">
        <f t="shared" si="0"/>
        <v>0</v>
      </c>
      <c r="E23" s="61"/>
      <c r="F23" s="61"/>
      <c r="G23" s="61"/>
      <c r="H23" s="61"/>
      <c r="I23" s="61"/>
    </row>
    <row r="24" spans="1:9" x14ac:dyDescent="0.3">
      <c r="A24" s="73" t="s">
        <v>195</v>
      </c>
      <c r="B24" s="22"/>
      <c r="C24" s="277">
        <f>'Riepilogo finanziario'!S53</f>
        <v>0</v>
      </c>
      <c r="D24" s="108">
        <f t="shared" si="0"/>
        <v>0</v>
      </c>
      <c r="E24" s="61"/>
      <c r="F24" s="61"/>
      <c r="G24" s="61"/>
      <c r="H24" s="61"/>
      <c r="I24" s="61"/>
    </row>
    <row r="25" spans="1:9" x14ac:dyDescent="0.3">
      <c r="A25" s="73" t="s">
        <v>463</v>
      </c>
      <c r="B25" s="22"/>
      <c r="C25" s="277">
        <f>'Riepilogo finanziario'!S54</f>
        <v>0</v>
      </c>
      <c r="D25" s="108">
        <f t="shared" si="0"/>
        <v>0</v>
      </c>
      <c r="E25" s="61"/>
      <c r="F25" s="61"/>
      <c r="G25" s="61"/>
      <c r="H25" s="61"/>
      <c r="I25" s="61"/>
    </row>
    <row r="26" spans="1:9" x14ac:dyDescent="0.3">
      <c r="A26" s="73" t="s">
        <v>464</v>
      </c>
      <c r="B26" s="22"/>
      <c r="C26" s="278"/>
      <c r="D26" s="108"/>
      <c r="E26" s="61"/>
      <c r="F26" s="61"/>
      <c r="G26" s="61"/>
      <c r="H26" s="61"/>
      <c r="I26" s="61"/>
    </row>
    <row r="27" spans="1:9" x14ac:dyDescent="0.3">
      <c r="A27" s="73" t="s">
        <v>465</v>
      </c>
      <c r="B27" s="22"/>
      <c r="C27" s="278"/>
      <c r="D27" s="108"/>
      <c r="E27" s="61"/>
      <c r="F27" s="61"/>
      <c r="G27" s="61"/>
      <c r="H27" s="61"/>
      <c r="I27" s="61"/>
    </row>
    <row r="28" spans="1:9" x14ac:dyDescent="0.3">
      <c r="A28" s="73" t="s">
        <v>466</v>
      </c>
      <c r="B28" s="22"/>
      <c r="C28" s="278"/>
      <c r="D28" s="108"/>
      <c r="E28" s="61"/>
      <c r="F28" s="61"/>
      <c r="G28" s="61"/>
      <c r="H28" s="61"/>
      <c r="I28" s="61"/>
    </row>
    <row r="29" spans="1:9" x14ac:dyDescent="0.3">
      <c r="A29" s="73" t="s">
        <v>467</v>
      </c>
      <c r="B29" s="22"/>
      <c r="C29" s="278"/>
      <c r="D29" s="108"/>
      <c r="E29" s="61"/>
      <c r="F29" s="61"/>
      <c r="G29" s="61"/>
      <c r="H29" s="61"/>
      <c r="I29" s="61"/>
    </row>
    <row r="30" spans="1:9" x14ac:dyDescent="0.3">
      <c r="A30" s="73" t="s">
        <v>468</v>
      </c>
      <c r="B30" s="22"/>
      <c r="C30" s="278"/>
      <c r="D30" s="108"/>
      <c r="E30" s="61"/>
      <c r="F30" s="61"/>
      <c r="G30" s="61"/>
      <c r="H30" s="61"/>
      <c r="I30" s="61"/>
    </row>
    <row r="31" spans="1:9" x14ac:dyDescent="0.3">
      <c r="A31" s="73" t="s">
        <v>469</v>
      </c>
      <c r="B31" s="22"/>
      <c r="C31" s="278"/>
      <c r="D31" s="108"/>
      <c r="E31" s="61"/>
      <c r="F31" s="61"/>
      <c r="G31" s="61"/>
      <c r="H31" s="61"/>
      <c r="I31" s="61"/>
    </row>
    <row r="32" spans="1:9" x14ac:dyDescent="0.3">
      <c r="A32" s="73" t="s">
        <v>470</v>
      </c>
      <c r="B32" s="22"/>
      <c r="C32" s="278"/>
      <c r="D32" s="108"/>
      <c r="E32" s="61"/>
      <c r="F32" s="61"/>
      <c r="G32" s="61"/>
      <c r="H32" s="61"/>
      <c r="I32" s="61"/>
    </row>
    <row r="33" spans="1:67" x14ac:dyDescent="0.3">
      <c r="A33" s="73" t="s">
        <v>471</v>
      </c>
      <c r="B33" s="22"/>
      <c r="C33" s="278"/>
      <c r="D33" s="108"/>
      <c r="E33" s="61"/>
      <c r="F33" s="61"/>
      <c r="G33" s="61"/>
      <c r="H33" s="61"/>
      <c r="I33" s="61"/>
    </row>
    <row r="34" spans="1:67" x14ac:dyDescent="0.3">
      <c r="A34" s="73" t="s">
        <v>472</v>
      </c>
      <c r="B34" s="22"/>
      <c r="C34" s="278"/>
      <c r="D34" s="108"/>
      <c r="E34" s="61"/>
      <c r="F34" s="61"/>
      <c r="G34" s="61"/>
      <c r="H34" s="61"/>
      <c r="I34" s="61"/>
    </row>
    <row r="35" spans="1:67" x14ac:dyDescent="0.3">
      <c r="A35" s="73" t="s">
        <v>187</v>
      </c>
      <c r="B35" s="73" t="s">
        <v>430</v>
      </c>
      <c r="C35" s="277">
        <f>'Riepilogo finanziario'!H63</f>
        <v>0</v>
      </c>
      <c r="D35" s="108">
        <f t="shared" si="0"/>
        <v>0</v>
      </c>
      <c r="E35" s="61"/>
      <c r="F35" s="61"/>
      <c r="G35" s="61"/>
      <c r="H35" s="61"/>
      <c r="I35" s="61"/>
    </row>
    <row r="36" spans="1:67" x14ac:dyDescent="0.3">
      <c r="A36" s="73" t="s">
        <v>188</v>
      </c>
      <c r="B36" s="73" t="s">
        <v>430</v>
      </c>
      <c r="C36" s="278"/>
      <c r="D36" s="108">
        <f t="shared" si="0"/>
        <v>0</v>
      </c>
      <c r="E36" s="61"/>
      <c r="F36" s="61"/>
      <c r="G36" s="61"/>
      <c r="H36" s="61"/>
      <c r="I36" s="61"/>
    </row>
    <row r="37" spans="1:67" x14ac:dyDescent="0.3">
      <c r="A37" s="600" t="s">
        <v>184</v>
      </c>
      <c r="B37" s="601"/>
      <c r="C37" s="107">
        <f>SUM(C14:C36)</f>
        <v>0</v>
      </c>
      <c r="D37" s="108">
        <f>SUM(D14:D36)</f>
        <v>0</v>
      </c>
      <c r="E37" s="597"/>
      <c r="F37" s="598"/>
      <c r="G37" s="598"/>
      <c r="H37" s="598"/>
      <c r="I37" s="599"/>
    </row>
    <row r="38" spans="1:67" x14ac:dyDescent="0.3">
      <c r="A38" s="151" t="str">
        <f>IF(B7&lt;&gt;C37,"Controllo totali: Attenzione! Il totale non coincide con la quota privata di cofinanziamento","Controllo totali: OK")</f>
        <v>Controllo totali: OK</v>
      </c>
      <c r="B38" s="152"/>
      <c r="C38" s="153"/>
      <c r="D38" s="153"/>
      <c r="E38" s="153"/>
      <c r="F38" s="153"/>
      <c r="G38" s="153"/>
      <c r="H38" s="153"/>
      <c r="I38" s="154"/>
    </row>
    <row r="39" spans="1:67" x14ac:dyDescent="0.3">
      <c r="B39" s="112"/>
      <c r="C39" s="112"/>
    </row>
    <row r="40" spans="1:67" x14ac:dyDescent="0.3">
      <c r="A40" s="101" t="s">
        <v>931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</row>
    <row r="42" spans="1:67" ht="16.350000000000001" customHeight="1" x14ac:dyDescent="0.3">
      <c r="A42" s="522" t="s">
        <v>161</v>
      </c>
      <c r="B42" s="511" t="s">
        <v>184</v>
      </c>
      <c r="C42" s="513"/>
      <c r="D42" s="508" t="s">
        <v>62</v>
      </c>
      <c r="E42" s="509"/>
      <c r="F42" s="510"/>
      <c r="G42" s="508" t="s">
        <v>63</v>
      </c>
      <c r="H42" s="509"/>
      <c r="I42" s="509"/>
      <c r="J42" s="508" t="s">
        <v>64</v>
      </c>
      <c r="K42" s="509"/>
      <c r="L42" s="509"/>
      <c r="M42" s="508" t="s">
        <v>65</v>
      </c>
      <c r="N42" s="509"/>
      <c r="O42" s="509"/>
      <c r="P42" s="508" t="s">
        <v>66</v>
      </c>
      <c r="Q42" s="509"/>
      <c r="R42" s="509"/>
      <c r="S42" s="508" t="s">
        <v>67</v>
      </c>
      <c r="T42" s="509"/>
      <c r="U42" s="509"/>
      <c r="V42" s="508" t="s">
        <v>191</v>
      </c>
      <c r="W42" s="509"/>
      <c r="X42" s="509"/>
      <c r="Y42" s="508" t="s">
        <v>192</v>
      </c>
      <c r="Z42" s="509"/>
      <c r="AA42" s="509"/>
      <c r="AB42" s="508" t="s">
        <v>193</v>
      </c>
      <c r="AC42" s="509"/>
      <c r="AD42" s="509"/>
      <c r="AE42" s="508" t="s">
        <v>194</v>
      </c>
      <c r="AF42" s="509"/>
      <c r="AG42" s="509"/>
      <c r="AH42" s="508" t="s">
        <v>195</v>
      </c>
      <c r="AI42" s="509"/>
      <c r="AJ42" s="509"/>
      <c r="AK42" s="508" t="s">
        <v>463</v>
      </c>
      <c r="AL42" s="509"/>
      <c r="AM42" s="509"/>
      <c r="AN42" s="508" t="s">
        <v>464</v>
      </c>
      <c r="AO42" s="509"/>
      <c r="AP42" s="509"/>
      <c r="AQ42" s="508" t="s">
        <v>465</v>
      </c>
      <c r="AR42" s="509"/>
      <c r="AS42" s="509"/>
      <c r="AT42" s="508" t="s">
        <v>466</v>
      </c>
      <c r="AU42" s="509"/>
      <c r="AV42" s="509"/>
      <c r="AW42" s="508" t="s">
        <v>467</v>
      </c>
      <c r="AX42" s="509"/>
      <c r="AY42" s="509"/>
      <c r="AZ42" s="508" t="s">
        <v>468</v>
      </c>
      <c r="BA42" s="509"/>
      <c r="BB42" s="509"/>
      <c r="BC42" s="508" t="s">
        <v>469</v>
      </c>
      <c r="BD42" s="509"/>
      <c r="BE42" s="509"/>
      <c r="BF42" s="508" t="s">
        <v>470</v>
      </c>
      <c r="BG42" s="509"/>
      <c r="BH42" s="509"/>
      <c r="BI42" s="508" t="s">
        <v>471</v>
      </c>
      <c r="BJ42" s="509"/>
      <c r="BK42" s="509"/>
      <c r="BL42" s="508" t="s">
        <v>472</v>
      </c>
      <c r="BM42" s="509"/>
      <c r="BN42" s="510"/>
    </row>
    <row r="43" spans="1:67" x14ac:dyDescent="0.3">
      <c r="A43" s="523"/>
      <c r="B43" s="514"/>
      <c r="C43" s="516"/>
      <c r="D43" s="593" t="str">
        <f>IF(Partner!B4&lt;&gt;0,Partner!B4,"")</f>
        <v/>
      </c>
      <c r="E43" s="594"/>
      <c r="F43" s="595"/>
      <c r="G43" s="593" t="e">
        <f>IF(Partner!#REF!&lt;&gt;0,Partner!#REF!,"")</f>
        <v>#REF!</v>
      </c>
      <c r="H43" s="594"/>
      <c r="I43" s="595"/>
      <c r="J43" s="593" t="str">
        <f>IF(Partner!C4&lt;&gt;0,Partner!C4,"")</f>
        <v/>
      </c>
      <c r="K43" s="594"/>
      <c r="L43" s="595"/>
      <c r="M43" s="593" t="str">
        <f>IF(Partner!D4&lt;&gt;0,Partner!D4,"")</f>
        <v/>
      </c>
      <c r="N43" s="594"/>
      <c r="O43" s="595"/>
      <c r="P43" s="593" t="str">
        <f>IF(Partner!E4&lt;&gt;0,Partner!E4,"")</f>
        <v/>
      </c>
      <c r="Q43" s="594"/>
      <c r="R43" s="595"/>
      <c r="S43" s="593" t="str">
        <f>IF(Partner!F4&lt;&gt;0,Partner!F4,"")</f>
        <v/>
      </c>
      <c r="T43" s="594"/>
      <c r="U43" s="595"/>
      <c r="V43" s="593" t="str">
        <f>IF(Partner!G4&lt;&gt;0,Partner!G4,"")</f>
        <v/>
      </c>
      <c r="W43" s="594"/>
      <c r="X43" s="595"/>
      <c r="Y43" s="593" t="str">
        <f>IF(Partner!H4&lt;&gt;0,Partner!H4,"")</f>
        <v/>
      </c>
      <c r="Z43" s="594"/>
      <c r="AA43" s="595"/>
      <c r="AB43" s="593" t="str">
        <f>IF(Partner!I4&lt;&gt;0,Partner!I4,"")</f>
        <v/>
      </c>
      <c r="AC43" s="594"/>
      <c r="AD43" s="595"/>
      <c r="AE43" s="593" t="str">
        <f>IF(Partner!J4&lt;&gt;0,Partner!J4,"")</f>
        <v/>
      </c>
      <c r="AF43" s="594"/>
      <c r="AG43" s="595"/>
      <c r="AH43" s="593" t="str">
        <f>IF(Partner!K4&lt;&gt;0,Partner!K4,"")</f>
        <v/>
      </c>
      <c r="AI43" s="594"/>
      <c r="AJ43" s="595"/>
      <c r="AK43" s="593" t="e">
        <f>IF(Partner!#REF!&lt;&gt;0,Partner!#REF!,"")</f>
        <v>#REF!</v>
      </c>
      <c r="AL43" s="594"/>
      <c r="AM43" s="595"/>
      <c r="AN43" s="593" t="e">
        <f>IF(Partner!#REF!&lt;&gt;0,Partner!#REF!,"")</f>
        <v>#REF!</v>
      </c>
      <c r="AO43" s="594"/>
      <c r="AP43" s="595"/>
      <c r="AQ43" s="593" t="e">
        <f>IF(Partner!#REF!&lt;&gt;0,Partner!#REF!,"")</f>
        <v>#REF!</v>
      </c>
      <c r="AR43" s="594"/>
      <c r="AS43" s="595"/>
      <c r="AT43" s="593" t="e">
        <f>IF(Partner!#REF!&lt;&gt;0,Partner!#REF!,"")</f>
        <v>#REF!</v>
      </c>
      <c r="AU43" s="594"/>
      <c r="AV43" s="595"/>
      <c r="AW43" s="593" t="e">
        <f>IF(Partner!#REF!&lt;&gt;0,Partner!#REF!,"")</f>
        <v>#REF!</v>
      </c>
      <c r="AX43" s="594"/>
      <c r="AY43" s="595"/>
      <c r="AZ43" s="593" t="e">
        <f>IF(Partner!#REF!&lt;&gt;0,Partner!#REF!,"")</f>
        <v>#REF!</v>
      </c>
      <c r="BA43" s="594"/>
      <c r="BB43" s="595"/>
      <c r="BC43" s="593" t="e">
        <f>IF(Partner!#REF!&lt;&gt;0,Partner!#REF!,"")</f>
        <v>#REF!</v>
      </c>
      <c r="BD43" s="594"/>
      <c r="BE43" s="595"/>
      <c r="BF43" s="593" t="e">
        <f>IF(Partner!#REF!&lt;&gt;0,Partner!#REF!,"")</f>
        <v>#REF!</v>
      </c>
      <c r="BG43" s="594"/>
      <c r="BH43" s="595"/>
      <c r="BI43" s="593" t="e">
        <f>IF(Partner!#REF!&lt;&gt;0,Partner!#REF!,"")</f>
        <v>#REF!</v>
      </c>
      <c r="BJ43" s="594"/>
      <c r="BK43" s="595"/>
      <c r="BL43" s="593" t="e">
        <f>IF(Partner!#REF!&lt;&gt;0,Partner!#REF!,"")</f>
        <v>#REF!</v>
      </c>
      <c r="BM43" s="594"/>
      <c r="BN43" s="595"/>
      <c r="BO43" s="46" t="str">
        <f>IF(Partner!L4&lt;&gt;0,Partner!L4,"")</f>
        <v/>
      </c>
    </row>
    <row r="44" spans="1:67" x14ac:dyDescent="0.3">
      <c r="A44" s="524"/>
      <c r="B44" s="391" t="s">
        <v>162</v>
      </c>
      <c r="C44" s="385" t="s">
        <v>185</v>
      </c>
      <c r="D44" s="385" t="s">
        <v>749</v>
      </c>
      <c r="E44" s="391" t="s">
        <v>748</v>
      </c>
      <c r="F44" s="385" t="s">
        <v>185</v>
      </c>
      <c r="G44" s="385" t="s">
        <v>749</v>
      </c>
      <c r="H44" s="391" t="s">
        <v>748</v>
      </c>
      <c r="I44" s="385" t="s">
        <v>185</v>
      </c>
      <c r="J44" s="385" t="s">
        <v>749</v>
      </c>
      <c r="K44" s="391" t="s">
        <v>748</v>
      </c>
      <c r="L44" s="385" t="s">
        <v>185</v>
      </c>
      <c r="M44" s="385" t="s">
        <v>749</v>
      </c>
      <c r="N44" s="391" t="s">
        <v>748</v>
      </c>
      <c r="O44" s="385" t="s">
        <v>185</v>
      </c>
      <c r="P44" s="385" t="s">
        <v>749</v>
      </c>
      <c r="Q44" s="391" t="s">
        <v>748</v>
      </c>
      <c r="R44" s="385" t="s">
        <v>185</v>
      </c>
      <c r="S44" s="385" t="s">
        <v>749</v>
      </c>
      <c r="T44" s="391" t="s">
        <v>748</v>
      </c>
      <c r="U44" s="385" t="s">
        <v>185</v>
      </c>
      <c r="V44" s="385" t="s">
        <v>749</v>
      </c>
      <c r="W44" s="391" t="s">
        <v>748</v>
      </c>
      <c r="X44" s="385" t="s">
        <v>185</v>
      </c>
      <c r="Y44" s="385" t="s">
        <v>749</v>
      </c>
      <c r="Z44" s="391" t="s">
        <v>748</v>
      </c>
      <c r="AA44" s="385" t="s">
        <v>185</v>
      </c>
      <c r="AB44" s="385" t="s">
        <v>749</v>
      </c>
      <c r="AC44" s="391" t="s">
        <v>748</v>
      </c>
      <c r="AD44" s="385" t="s">
        <v>185</v>
      </c>
      <c r="AE44" s="385" t="s">
        <v>749</v>
      </c>
      <c r="AF44" s="391" t="s">
        <v>748</v>
      </c>
      <c r="AG44" s="385" t="s">
        <v>185</v>
      </c>
      <c r="AH44" s="385" t="s">
        <v>749</v>
      </c>
      <c r="AI44" s="391" t="s">
        <v>748</v>
      </c>
      <c r="AJ44" s="385" t="s">
        <v>185</v>
      </c>
      <c r="AK44" s="385" t="s">
        <v>749</v>
      </c>
      <c r="AL44" s="391" t="s">
        <v>748</v>
      </c>
      <c r="AM44" s="385" t="s">
        <v>185</v>
      </c>
      <c r="AN44" s="385" t="s">
        <v>749</v>
      </c>
      <c r="AO44" s="391" t="s">
        <v>748</v>
      </c>
      <c r="AP44" s="385" t="s">
        <v>185</v>
      </c>
      <c r="AQ44" s="385" t="s">
        <v>749</v>
      </c>
      <c r="AR44" s="391" t="s">
        <v>748</v>
      </c>
      <c r="AS44" s="385" t="s">
        <v>185</v>
      </c>
      <c r="AT44" s="385" t="s">
        <v>749</v>
      </c>
      <c r="AU44" s="391" t="s">
        <v>748</v>
      </c>
      <c r="AV44" s="385" t="s">
        <v>185</v>
      </c>
      <c r="AW44" s="385" t="s">
        <v>749</v>
      </c>
      <c r="AX44" s="391" t="s">
        <v>748</v>
      </c>
      <c r="AY44" s="385" t="s">
        <v>185</v>
      </c>
      <c r="AZ44" s="385" t="s">
        <v>749</v>
      </c>
      <c r="BA44" s="391" t="s">
        <v>748</v>
      </c>
      <c r="BB44" s="385" t="s">
        <v>185</v>
      </c>
      <c r="BC44" s="385" t="s">
        <v>749</v>
      </c>
      <c r="BD44" s="391" t="s">
        <v>748</v>
      </c>
      <c r="BE44" s="385" t="s">
        <v>185</v>
      </c>
      <c r="BF44" s="385" t="s">
        <v>749</v>
      </c>
      <c r="BG44" s="391" t="s">
        <v>748</v>
      </c>
      <c r="BH44" s="385" t="s">
        <v>185</v>
      </c>
      <c r="BI44" s="385" t="s">
        <v>749</v>
      </c>
      <c r="BJ44" s="391" t="s">
        <v>748</v>
      </c>
      <c r="BK44" s="385" t="s">
        <v>185</v>
      </c>
      <c r="BL44" s="385" t="s">
        <v>749</v>
      </c>
      <c r="BM44" s="391" t="s">
        <v>748</v>
      </c>
      <c r="BN44" s="385" t="s">
        <v>185</v>
      </c>
    </row>
    <row r="45" spans="1:67" x14ac:dyDescent="0.25">
      <c r="A45" s="95" t="s">
        <v>159</v>
      </c>
      <c r="B45" s="276">
        <f>'M16 per partner-costi'!N5</f>
        <v>0</v>
      </c>
      <c r="C45" s="98">
        <f t="shared" ref="C45:C52" si="1">IFERROR(B45/B$53,0)</f>
        <v>0</v>
      </c>
      <c r="D45" s="61"/>
      <c r="E45" s="279"/>
      <c r="F45" s="108"/>
      <c r="G45" s="61"/>
      <c r="H45" s="279"/>
      <c r="I45" s="108"/>
      <c r="J45" s="61"/>
      <c r="K45" s="279"/>
      <c r="L45" s="108"/>
      <c r="M45" s="61"/>
      <c r="N45" s="279"/>
      <c r="O45" s="108"/>
      <c r="P45" s="61"/>
      <c r="Q45" s="279"/>
      <c r="R45" s="108"/>
      <c r="S45" s="61"/>
      <c r="T45" s="279"/>
      <c r="U45" s="108"/>
      <c r="V45" s="61"/>
      <c r="W45" s="279"/>
      <c r="X45" s="108"/>
      <c r="Y45" s="61"/>
      <c r="Z45" s="279"/>
      <c r="AA45" s="108"/>
      <c r="AB45" s="61"/>
      <c r="AC45" s="279"/>
      <c r="AD45" s="108"/>
      <c r="AE45" s="61"/>
      <c r="AF45" s="279"/>
      <c r="AG45" s="108"/>
      <c r="AH45" s="61"/>
      <c r="AI45" s="279"/>
      <c r="AJ45" s="108"/>
      <c r="AK45" s="61"/>
      <c r="AL45" s="279"/>
      <c r="AM45" s="108"/>
      <c r="AN45" s="61"/>
      <c r="AO45" s="279"/>
      <c r="AP45" s="108"/>
      <c r="AQ45" s="61"/>
      <c r="AR45" s="279"/>
      <c r="AS45" s="108"/>
      <c r="AT45" s="61"/>
      <c r="AU45" s="279"/>
      <c r="AV45" s="108"/>
      <c r="AW45" s="61"/>
      <c r="AX45" s="279"/>
      <c r="AY45" s="108"/>
      <c r="AZ45" s="61"/>
      <c r="BA45" s="279"/>
      <c r="BB45" s="108"/>
      <c r="BC45" s="61"/>
      <c r="BD45" s="279"/>
      <c r="BE45" s="108"/>
      <c r="BF45" s="61"/>
      <c r="BG45" s="279"/>
      <c r="BH45" s="108"/>
      <c r="BI45" s="61"/>
      <c r="BJ45" s="279"/>
      <c r="BK45" s="108"/>
      <c r="BL45" s="61"/>
      <c r="BM45" s="279"/>
      <c r="BN45" s="108"/>
    </row>
    <row r="46" spans="1:67" x14ac:dyDescent="0.25">
      <c r="A46" s="95" t="s">
        <v>486</v>
      </c>
      <c r="B46" s="276">
        <f>'M16 per partner-costi'!N8</f>
        <v>0</v>
      </c>
      <c r="C46" s="98">
        <f t="shared" si="1"/>
        <v>0</v>
      </c>
      <c r="D46" s="61"/>
      <c r="E46" s="279"/>
      <c r="F46" s="108"/>
      <c r="G46" s="61"/>
      <c r="H46" s="279"/>
      <c r="I46" s="108"/>
      <c r="J46" s="61"/>
      <c r="K46" s="279"/>
      <c r="L46" s="108"/>
      <c r="M46" s="61"/>
      <c r="N46" s="279"/>
      <c r="O46" s="108"/>
      <c r="P46" s="61"/>
      <c r="Q46" s="279"/>
      <c r="R46" s="108"/>
      <c r="S46" s="61"/>
      <c r="T46" s="279"/>
      <c r="U46" s="108"/>
      <c r="V46" s="61"/>
      <c r="W46" s="279"/>
      <c r="X46" s="108"/>
      <c r="Y46" s="61"/>
      <c r="Z46" s="279"/>
      <c r="AA46" s="108"/>
      <c r="AB46" s="61"/>
      <c r="AC46" s="279"/>
      <c r="AD46" s="108"/>
      <c r="AE46" s="61"/>
      <c r="AF46" s="279"/>
      <c r="AG46" s="108"/>
      <c r="AH46" s="61"/>
      <c r="AI46" s="279"/>
      <c r="AJ46" s="108"/>
      <c r="AK46" s="61"/>
      <c r="AL46" s="279"/>
      <c r="AM46" s="108"/>
      <c r="AN46" s="61"/>
      <c r="AO46" s="279"/>
      <c r="AP46" s="108"/>
      <c r="AQ46" s="61"/>
      <c r="AR46" s="279"/>
      <c r="AS46" s="108"/>
      <c r="AT46" s="61"/>
      <c r="AU46" s="279"/>
      <c r="AV46" s="108"/>
      <c r="AW46" s="61"/>
      <c r="AX46" s="279"/>
      <c r="AY46" s="108"/>
      <c r="AZ46" s="61"/>
      <c r="BA46" s="279"/>
      <c r="BB46" s="108"/>
      <c r="BC46" s="61"/>
      <c r="BD46" s="279"/>
      <c r="BE46" s="108"/>
      <c r="BF46" s="61"/>
      <c r="BG46" s="279"/>
      <c r="BH46" s="108"/>
      <c r="BI46" s="61"/>
      <c r="BJ46" s="279"/>
      <c r="BK46" s="108"/>
      <c r="BL46" s="61"/>
      <c r="BM46" s="279"/>
      <c r="BN46" s="108"/>
    </row>
    <row r="47" spans="1:67" x14ac:dyDescent="0.25">
      <c r="A47" s="95" t="s">
        <v>484</v>
      </c>
      <c r="B47" s="276">
        <f>'M16 per partner-costi'!N6+'M16 per partner-costi'!N9</f>
        <v>0</v>
      </c>
      <c r="C47" s="98">
        <f t="shared" si="1"/>
        <v>0</v>
      </c>
      <c r="D47" s="61"/>
      <c r="E47" s="279"/>
      <c r="F47" s="108"/>
      <c r="G47" s="61"/>
      <c r="H47" s="279"/>
      <c r="I47" s="108"/>
      <c r="J47" s="61"/>
      <c r="K47" s="279"/>
      <c r="L47" s="108"/>
      <c r="M47" s="61"/>
      <c r="N47" s="279"/>
      <c r="O47" s="108"/>
      <c r="P47" s="61"/>
      <c r="Q47" s="279"/>
      <c r="R47" s="108"/>
      <c r="S47" s="61"/>
      <c r="T47" s="279"/>
      <c r="U47" s="108"/>
      <c r="V47" s="61"/>
      <c r="W47" s="279"/>
      <c r="X47" s="108"/>
      <c r="Y47" s="61"/>
      <c r="Z47" s="279"/>
      <c r="AA47" s="108"/>
      <c r="AB47" s="61"/>
      <c r="AC47" s="279"/>
      <c r="AD47" s="108"/>
      <c r="AE47" s="61"/>
      <c r="AF47" s="279"/>
      <c r="AG47" s="108"/>
      <c r="AH47" s="61"/>
      <c r="AI47" s="279"/>
      <c r="AJ47" s="108"/>
      <c r="AK47" s="61"/>
      <c r="AL47" s="279"/>
      <c r="AM47" s="108"/>
      <c r="AN47" s="61"/>
      <c r="AO47" s="279"/>
      <c r="AP47" s="108"/>
      <c r="AQ47" s="61"/>
      <c r="AR47" s="279"/>
      <c r="AS47" s="108"/>
      <c r="AT47" s="61"/>
      <c r="AU47" s="279"/>
      <c r="AV47" s="108"/>
      <c r="AW47" s="61"/>
      <c r="AX47" s="279"/>
      <c r="AY47" s="108"/>
      <c r="AZ47" s="61"/>
      <c r="BA47" s="279"/>
      <c r="BB47" s="108"/>
      <c r="BC47" s="61"/>
      <c r="BD47" s="279"/>
      <c r="BE47" s="108"/>
      <c r="BF47" s="61"/>
      <c r="BG47" s="279"/>
      <c r="BH47" s="108"/>
      <c r="BI47" s="61"/>
      <c r="BJ47" s="279"/>
      <c r="BK47" s="108"/>
      <c r="BL47" s="61"/>
      <c r="BM47" s="279"/>
      <c r="BN47" s="108"/>
    </row>
    <row r="48" spans="1:67" x14ac:dyDescent="0.25">
      <c r="A48" s="95" t="s">
        <v>727</v>
      </c>
      <c r="B48" s="276">
        <f>'M16 per partner-costi'!N10</f>
        <v>0</v>
      </c>
      <c r="C48" s="98">
        <f t="shared" si="1"/>
        <v>0</v>
      </c>
      <c r="D48" s="61"/>
      <c r="E48" s="279"/>
      <c r="F48" s="108"/>
      <c r="G48" s="61"/>
      <c r="H48" s="279"/>
      <c r="I48" s="108"/>
      <c r="J48" s="61"/>
      <c r="K48" s="279"/>
      <c r="L48" s="108"/>
      <c r="M48" s="61"/>
      <c r="N48" s="279"/>
      <c r="O48" s="108"/>
      <c r="P48" s="61"/>
      <c r="Q48" s="279"/>
      <c r="R48" s="108"/>
      <c r="S48" s="61"/>
      <c r="T48" s="279"/>
      <c r="U48" s="108"/>
      <c r="V48" s="61"/>
      <c r="W48" s="279"/>
      <c r="X48" s="108"/>
      <c r="Y48" s="61"/>
      <c r="Z48" s="279"/>
      <c r="AA48" s="108"/>
      <c r="AB48" s="61"/>
      <c r="AC48" s="279"/>
      <c r="AD48" s="108"/>
      <c r="AE48" s="61"/>
      <c r="AF48" s="279"/>
      <c r="AG48" s="108"/>
      <c r="AH48" s="61"/>
      <c r="AI48" s="279"/>
      <c r="AJ48" s="108"/>
      <c r="AK48" s="61"/>
      <c r="AL48" s="279"/>
      <c r="AM48" s="108"/>
      <c r="AN48" s="61"/>
      <c r="AO48" s="279"/>
      <c r="AP48" s="108"/>
      <c r="AQ48" s="61"/>
      <c r="AR48" s="279"/>
      <c r="AS48" s="108"/>
      <c r="AT48" s="61"/>
      <c r="AU48" s="279"/>
      <c r="AV48" s="108"/>
      <c r="AW48" s="61"/>
      <c r="AX48" s="279"/>
      <c r="AY48" s="108"/>
      <c r="AZ48" s="61"/>
      <c r="BA48" s="279"/>
      <c r="BB48" s="108"/>
      <c r="BC48" s="61"/>
      <c r="BD48" s="279"/>
      <c r="BE48" s="108"/>
      <c r="BF48" s="61"/>
      <c r="BG48" s="279"/>
      <c r="BH48" s="108"/>
      <c r="BI48" s="61"/>
      <c r="BJ48" s="279"/>
      <c r="BK48" s="108"/>
      <c r="BL48" s="61"/>
      <c r="BM48" s="279"/>
      <c r="BN48" s="108"/>
    </row>
    <row r="49" spans="1:66" x14ac:dyDescent="0.25">
      <c r="A49" s="99" t="s">
        <v>485</v>
      </c>
      <c r="B49" s="276"/>
      <c r="C49" s="98">
        <f t="shared" si="1"/>
        <v>0</v>
      </c>
      <c r="D49" s="61"/>
      <c r="E49" s="279"/>
      <c r="F49" s="108"/>
      <c r="G49" s="61"/>
      <c r="H49" s="279"/>
      <c r="I49" s="108"/>
      <c r="J49" s="61"/>
      <c r="K49" s="279"/>
      <c r="L49" s="108"/>
      <c r="M49" s="61"/>
      <c r="N49" s="279"/>
      <c r="O49" s="108"/>
      <c r="P49" s="61"/>
      <c r="Q49" s="279"/>
      <c r="R49" s="108"/>
      <c r="S49" s="61"/>
      <c r="T49" s="279"/>
      <c r="U49" s="108"/>
      <c r="V49" s="61"/>
      <c r="W49" s="279"/>
      <c r="X49" s="108"/>
      <c r="Y49" s="61"/>
      <c r="Z49" s="279"/>
      <c r="AA49" s="108"/>
      <c r="AB49" s="61"/>
      <c r="AC49" s="279"/>
      <c r="AD49" s="108"/>
      <c r="AE49" s="61"/>
      <c r="AF49" s="279"/>
      <c r="AG49" s="108"/>
      <c r="AH49" s="61"/>
      <c r="AI49" s="279"/>
      <c r="AJ49" s="108"/>
      <c r="AK49" s="61"/>
      <c r="AL49" s="279"/>
      <c r="AM49" s="108"/>
      <c r="AN49" s="61"/>
      <c r="AO49" s="279"/>
      <c r="AP49" s="108"/>
      <c r="AQ49" s="61"/>
      <c r="AR49" s="279"/>
      <c r="AS49" s="108"/>
      <c r="AT49" s="61"/>
      <c r="AU49" s="279"/>
      <c r="AV49" s="108"/>
      <c r="AW49" s="61"/>
      <c r="AX49" s="279"/>
      <c r="AY49" s="108"/>
      <c r="AZ49" s="61"/>
      <c r="BA49" s="279"/>
      <c r="BB49" s="108"/>
      <c r="BC49" s="61"/>
      <c r="BD49" s="279"/>
      <c r="BE49" s="108"/>
      <c r="BF49" s="61"/>
      <c r="BG49" s="279"/>
      <c r="BH49" s="108"/>
      <c r="BI49" s="61"/>
      <c r="BJ49" s="279"/>
      <c r="BK49" s="108"/>
      <c r="BL49" s="61"/>
      <c r="BM49" s="279"/>
      <c r="BN49" s="108"/>
    </row>
    <row r="50" spans="1:66" x14ac:dyDescent="0.25">
      <c r="A50" s="95" t="s">
        <v>728</v>
      </c>
      <c r="B50" s="276">
        <f>'M16 per partner-costi'!N11</f>
        <v>0</v>
      </c>
      <c r="C50" s="98">
        <f t="shared" si="1"/>
        <v>0</v>
      </c>
      <c r="D50" s="61"/>
      <c r="E50" s="279"/>
      <c r="F50" s="108"/>
      <c r="G50" s="61"/>
      <c r="H50" s="279"/>
      <c r="I50" s="108"/>
      <c r="J50" s="61"/>
      <c r="K50" s="279"/>
      <c r="L50" s="108"/>
      <c r="M50" s="61"/>
      <c r="N50" s="279"/>
      <c r="O50" s="108"/>
      <c r="P50" s="61"/>
      <c r="Q50" s="279"/>
      <c r="R50" s="108"/>
      <c r="S50" s="61"/>
      <c r="T50" s="279"/>
      <c r="U50" s="108"/>
      <c r="V50" s="61"/>
      <c r="W50" s="279"/>
      <c r="X50" s="108"/>
      <c r="Y50" s="61"/>
      <c r="Z50" s="279"/>
      <c r="AA50" s="108"/>
      <c r="AB50" s="61"/>
      <c r="AC50" s="279"/>
      <c r="AD50" s="108"/>
      <c r="AE50" s="61"/>
      <c r="AF50" s="279"/>
      <c r="AG50" s="108"/>
      <c r="AH50" s="61"/>
      <c r="AI50" s="279"/>
      <c r="AJ50" s="108"/>
      <c r="AK50" s="61"/>
      <c r="AL50" s="279"/>
      <c r="AM50" s="108"/>
      <c r="AN50" s="61"/>
      <c r="AO50" s="279"/>
      <c r="AP50" s="108"/>
      <c r="AQ50" s="61"/>
      <c r="AR50" s="279"/>
      <c r="AS50" s="108"/>
      <c r="AT50" s="61"/>
      <c r="AU50" s="279"/>
      <c r="AV50" s="108"/>
      <c r="AW50" s="61"/>
      <c r="AX50" s="279"/>
      <c r="AY50" s="108"/>
      <c r="AZ50" s="61"/>
      <c r="BA50" s="279"/>
      <c r="BB50" s="108"/>
      <c r="BC50" s="61"/>
      <c r="BD50" s="279"/>
      <c r="BE50" s="108"/>
      <c r="BF50" s="61"/>
      <c r="BG50" s="279"/>
      <c r="BH50" s="108"/>
      <c r="BI50" s="61"/>
      <c r="BJ50" s="279"/>
      <c r="BK50" s="108"/>
      <c r="BL50" s="61"/>
      <c r="BM50" s="279"/>
      <c r="BN50" s="108"/>
    </row>
    <row r="51" spans="1:66" x14ac:dyDescent="0.25">
      <c r="A51" s="92" t="s">
        <v>160</v>
      </c>
      <c r="B51" s="276">
        <f>'M16 per partner-costi'!N15</f>
        <v>0</v>
      </c>
      <c r="C51" s="98">
        <f t="shared" si="1"/>
        <v>0</v>
      </c>
      <c r="D51" s="61"/>
      <c r="E51" s="279"/>
      <c r="F51" s="108"/>
      <c r="G51" s="61"/>
      <c r="H51" s="279"/>
      <c r="I51" s="108"/>
      <c r="J51" s="61"/>
      <c r="K51" s="279"/>
      <c r="L51" s="108"/>
      <c r="M51" s="61"/>
      <c r="N51" s="279"/>
      <c r="O51" s="108"/>
      <c r="P51" s="61"/>
      <c r="Q51" s="279"/>
      <c r="R51" s="108"/>
      <c r="S51" s="61"/>
      <c r="T51" s="279"/>
      <c r="U51" s="108"/>
      <c r="V51" s="61"/>
      <c r="W51" s="279"/>
      <c r="X51" s="108"/>
      <c r="Y51" s="61"/>
      <c r="Z51" s="279"/>
      <c r="AA51" s="108"/>
      <c r="AB51" s="61"/>
      <c r="AC51" s="279"/>
      <c r="AD51" s="108"/>
      <c r="AE51" s="61"/>
      <c r="AF51" s="279"/>
      <c r="AG51" s="108"/>
      <c r="AH51" s="61"/>
      <c r="AI51" s="279"/>
      <c r="AJ51" s="108"/>
      <c r="AK51" s="61"/>
      <c r="AL51" s="279"/>
      <c r="AM51" s="108"/>
      <c r="AN51" s="61"/>
      <c r="AO51" s="279"/>
      <c r="AP51" s="108"/>
      <c r="AQ51" s="61"/>
      <c r="AR51" s="279"/>
      <c r="AS51" s="108"/>
      <c r="AT51" s="61"/>
      <c r="AU51" s="279"/>
      <c r="AV51" s="108"/>
      <c r="AW51" s="61"/>
      <c r="AX51" s="279"/>
      <c r="AY51" s="108"/>
      <c r="AZ51" s="61"/>
      <c r="BA51" s="279"/>
      <c r="BB51" s="108"/>
      <c r="BC51" s="61"/>
      <c r="BD51" s="279"/>
      <c r="BE51" s="108"/>
      <c r="BF51" s="61"/>
      <c r="BG51" s="279"/>
      <c r="BH51" s="108"/>
      <c r="BI51" s="61"/>
      <c r="BJ51" s="279"/>
      <c r="BK51" s="108"/>
      <c r="BL51" s="61"/>
      <c r="BM51" s="279"/>
      <c r="BN51" s="108"/>
    </row>
    <row r="52" spans="1:66" x14ac:dyDescent="0.25">
      <c r="A52" s="92" t="s">
        <v>128</v>
      </c>
      <c r="B52" s="276">
        <f>'M16 per partner-costi'!N12+'M16 per partner-costi'!N13</f>
        <v>0</v>
      </c>
      <c r="C52" s="98">
        <f t="shared" si="1"/>
        <v>0</v>
      </c>
      <c r="D52" s="61"/>
      <c r="E52" s="279"/>
      <c r="F52" s="108"/>
      <c r="G52" s="61"/>
      <c r="H52" s="279"/>
      <c r="I52" s="108"/>
      <c r="J52" s="61"/>
      <c r="K52" s="279"/>
      <c r="L52" s="108"/>
      <c r="M52" s="61"/>
      <c r="N52" s="279"/>
      <c r="O52" s="108"/>
      <c r="P52" s="61"/>
      <c r="Q52" s="279"/>
      <c r="R52" s="108"/>
      <c r="S52" s="61"/>
      <c r="T52" s="279"/>
      <c r="U52" s="108"/>
      <c r="V52" s="61"/>
      <c r="W52" s="279"/>
      <c r="X52" s="108"/>
      <c r="Y52" s="61"/>
      <c r="Z52" s="279"/>
      <c r="AA52" s="108"/>
      <c r="AB52" s="61"/>
      <c r="AC52" s="279"/>
      <c r="AD52" s="108"/>
      <c r="AE52" s="61"/>
      <c r="AF52" s="279"/>
      <c r="AG52" s="108"/>
      <c r="AH52" s="61"/>
      <c r="AI52" s="279"/>
      <c r="AJ52" s="108"/>
      <c r="AK52" s="61"/>
      <c r="AL52" s="279"/>
      <c r="AM52" s="108"/>
      <c r="AN52" s="61"/>
      <c r="AO52" s="279"/>
      <c r="AP52" s="108"/>
      <c r="AQ52" s="61"/>
      <c r="AR52" s="279"/>
      <c r="AS52" s="108"/>
      <c r="AT52" s="61"/>
      <c r="AU52" s="279"/>
      <c r="AV52" s="108"/>
      <c r="AW52" s="61"/>
      <c r="AX52" s="279"/>
      <c r="AY52" s="108"/>
      <c r="AZ52" s="61"/>
      <c r="BA52" s="279"/>
      <c r="BB52" s="108"/>
      <c r="BC52" s="61"/>
      <c r="BD52" s="279"/>
      <c r="BE52" s="108"/>
      <c r="BF52" s="61"/>
      <c r="BG52" s="279"/>
      <c r="BH52" s="108"/>
      <c r="BI52" s="61"/>
      <c r="BJ52" s="279"/>
      <c r="BK52" s="108"/>
      <c r="BL52" s="61"/>
      <c r="BM52" s="279"/>
      <c r="BN52" s="108"/>
    </row>
    <row r="53" spans="1:66" x14ac:dyDescent="0.3">
      <c r="A53" s="73" t="s">
        <v>184</v>
      </c>
      <c r="B53" s="97">
        <f>SUM(B45:B52)</f>
        <v>0</v>
      </c>
      <c r="C53" s="98">
        <f>SUM(C45:C52)</f>
        <v>0</v>
      </c>
      <c r="D53" s="61"/>
      <c r="E53" s="107"/>
      <c r="F53" s="108"/>
      <c r="G53" s="61"/>
      <c r="H53" s="107"/>
      <c r="I53" s="108"/>
      <c r="J53" s="61"/>
      <c r="K53" s="107"/>
      <c r="L53" s="108"/>
      <c r="M53" s="61"/>
      <c r="N53" s="107"/>
      <c r="O53" s="108"/>
      <c r="P53" s="61"/>
      <c r="Q53" s="107"/>
      <c r="R53" s="108"/>
      <c r="S53" s="61"/>
      <c r="T53" s="107"/>
      <c r="U53" s="108"/>
      <c r="V53" s="61"/>
      <c r="W53" s="107"/>
      <c r="X53" s="108"/>
      <c r="Y53" s="61"/>
      <c r="Z53" s="107"/>
      <c r="AA53" s="108"/>
      <c r="AB53" s="61"/>
      <c r="AC53" s="107"/>
      <c r="AD53" s="108"/>
      <c r="AE53" s="61"/>
      <c r="AF53" s="107"/>
      <c r="AG53" s="108"/>
      <c r="AH53" s="61"/>
      <c r="AI53" s="107"/>
      <c r="AJ53" s="108"/>
      <c r="AK53" s="61"/>
      <c r="AL53" s="107"/>
      <c r="AM53" s="108"/>
      <c r="AN53" s="61"/>
      <c r="AO53" s="107"/>
      <c r="AP53" s="108"/>
      <c r="AQ53" s="61"/>
      <c r="AR53" s="107"/>
      <c r="AS53" s="108"/>
      <c r="AT53" s="61"/>
      <c r="AU53" s="107"/>
      <c r="AV53" s="108"/>
      <c r="AW53" s="61"/>
      <c r="AX53" s="107"/>
      <c r="AY53" s="108"/>
      <c r="AZ53" s="61"/>
      <c r="BA53" s="107"/>
      <c r="BB53" s="108"/>
      <c r="BC53" s="61"/>
      <c r="BD53" s="107"/>
      <c r="BE53" s="108"/>
      <c r="BF53" s="61"/>
      <c r="BG53" s="107"/>
      <c r="BH53" s="108"/>
      <c r="BI53" s="61"/>
      <c r="BJ53" s="107"/>
      <c r="BK53" s="108"/>
      <c r="BL53" s="61"/>
      <c r="BM53" s="107"/>
      <c r="BN53" s="108"/>
    </row>
    <row r="54" spans="1:66" x14ac:dyDescent="0.3">
      <c r="A54" s="151" t="str">
        <f>IF(B53&lt;&gt;B8,"Controllo totali: Attenzione! Il totale non coincide con il costo del progetto","Controllo totali: OK")</f>
        <v>Controllo totali: OK</v>
      </c>
      <c r="B54" s="153"/>
      <c r="C54" s="154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4"/>
    </row>
    <row r="56" spans="1:66" x14ac:dyDescent="0.25">
      <c r="A56" s="26" t="s">
        <v>746</v>
      </c>
    </row>
  </sheetData>
  <mergeCells count="48">
    <mergeCell ref="J42:L42"/>
    <mergeCell ref="J43:L43"/>
    <mergeCell ref="E37:I37"/>
    <mergeCell ref="B42:C43"/>
    <mergeCell ref="A37:B37"/>
    <mergeCell ref="D11:F11"/>
    <mergeCell ref="G11:I11"/>
    <mergeCell ref="A42:A44"/>
    <mergeCell ref="D42:F42"/>
    <mergeCell ref="D43:F43"/>
    <mergeCell ref="G42:I42"/>
    <mergeCell ref="G43:I43"/>
    <mergeCell ref="M42:O42"/>
    <mergeCell ref="P42:R42"/>
    <mergeCell ref="S42:U42"/>
    <mergeCell ref="M43:O43"/>
    <mergeCell ref="P43:R43"/>
    <mergeCell ref="S43:U43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2:BB42"/>
    <mergeCell ref="BC42:BE42"/>
    <mergeCell ref="BF42:BH42"/>
    <mergeCell ref="BI42:BK42"/>
    <mergeCell ref="BL42:BN42"/>
    <mergeCell ref="AZ43:BB43"/>
    <mergeCell ref="BC43:BE43"/>
    <mergeCell ref="BF43:BH43"/>
    <mergeCell ref="BI43:BK43"/>
    <mergeCell ref="BL43:BN43"/>
  </mergeCells>
  <dataValidations count="1">
    <dataValidation allowBlank="1" showInputMessage="1" showErrorMessage="1" prompt="Nel caso di pacchetti di Misure" sqref="E13:I13"/>
  </dataValidation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19921875" defaultRowHeight="13.2" x14ac:dyDescent="0.25"/>
  <cols>
    <col min="1" max="1" width="64.8984375" style="26" customWidth="1"/>
    <col min="2" max="45" width="18.69921875" style="26" customWidth="1"/>
    <col min="46" max="16384" width="11.19921875" style="26"/>
  </cols>
  <sheetData>
    <row r="1" spans="1:9" ht="21" x14ac:dyDescent="0.4">
      <c r="A1" s="74" t="s">
        <v>618</v>
      </c>
      <c r="B1" s="124" t="s">
        <v>675</v>
      </c>
    </row>
    <row r="3" spans="1:9" x14ac:dyDescent="0.25">
      <c r="A3" s="79" t="s">
        <v>429</v>
      </c>
      <c r="B3" s="79"/>
      <c r="C3" s="79"/>
    </row>
    <row r="4" spans="1:9" x14ac:dyDescent="0.25">
      <c r="A4" s="80"/>
      <c r="B4" s="81"/>
      <c r="C4" s="81"/>
      <c r="D4" s="81"/>
    </row>
    <row r="5" spans="1:9" ht="15.6" customHeight="1" x14ac:dyDescent="0.25">
      <c r="A5" s="82"/>
      <c r="B5" s="385" t="s">
        <v>162</v>
      </c>
      <c r="C5" s="385" t="s">
        <v>185</v>
      </c>
      <c r="D5" s="83"/>
    </row>
    <row r="6" spans="1:9" x14ac:dyDescent="0.25">
      <c r="A6" s="84" t="s">
        <v>457</v>
      </c>
      <c r="B6" s="280"/>
      <c r="C6" s="85">
        <f>IFERROR(B6/B$8,0)</f>
        <v>0</v>
      </c>
    </row>
    <row r="7" spans="1:9" x14ac:dyDescent="0.25">
      <c r="A7" s="84" t="s">
        <v>616</v>
      </c>
      <c r="B7" s="258"/>
      <c r="C7" s="85">
        <f>IFERROR(B7/B$8,0)</f>
        <v>0</v>
      </c>
    </row>
    <row r="8" spans="1:9" x14ac:dyDescent="0.25">
      <c r="A8" s="84" t="s">
        <v>16</v>
      </c>
      <c r="B8" s="86">
        <f>SUM(B6:B7)</f>
        <v>0</v>
      </c>
      <c r="C8" s="87">
        <f>SUM(C6:C7)</f>
        <v>0</v>
      </c>
    </row>
    <row r="9" spans="1:9" x14ac:dyDescent="0.25">
      <c r="A9" s="148" t="str">
        <f>IF(B8&lt;&gt;'Info generali'!B49,"Controllo totali: Attenzione! Il totale non coincide con il costo del progetto","Controllo totali: OK")</f>
        <v>Controllo totali: OK</v>
      </c>
      <c r="B9" s="149"/>
      <c r="C9" s="150"/>
      <c r="D9" s="88"/>
      <c r="E9" s="88"/>
      <c r="F9" s="88"/>
    </row>
    <row r="10" spans="1:9" x14ac:dyDescent="0.25">
      <c r="B10" s="89"/>
      <c r="C10" s="89"/>
    </row>
    <row r="11" spans="1:9" x14ac:dyDescent="0.25">
      <c r="A11" s="79" t="s">
        <v>617</v>
      </c>
      <c r="B11" s="79"/>
      <c r="C11" s="79"/>
      <c r="D11" s="602"/>
      <c r="E11" s="602"/>
      <c r="F11" s="602"/>
      <c r="G11" s="602"/>
      <c r="H11" s="602"/>
      <c r="I11" s="602"/>
    </row>
    <row r="12" spans="1:9" x14ac:dyDescent="0.25">
      <c r="B12" s="89"/>
      <c r="C12" s="89"/>
    </row>
    <row r="13" spans="1:9" ht="16.350000000000001" customHeight="1" x14ac:dyDescent="0.25">
      <c r="A13" s="90" t="s">
        <v>186</v>
      </c>
      <c r="B13" s="385" t="s">
        <v>68</v>
      </c>
      <c r="C13" s="91" t="s">
        <v>162</v>
      </c>
      <c r="D13" s="91" t="s">
        <v>185</v>
      </c>
    </row>
    <row r="14" spans="1:9" x14ac:dyDescent="0.25">
      <c r="A14" s="92" t="s">
        <v>62</v>
      </c>
      <c r="B14" s="93" t="str">
        <f>IF(Partner!B4&lt;&gt;"",Partner!B4,"")</f>
        <v/>
      </c>
      <c r="C14" s="258"/>
      <c r="D14" s="87">
        <f t="shared" ref="D14:D36" si="0">IFERROR(C14/$C$37,0)</f>
        <v>0</v>
      </c>
    </row>
    <row r="15" spans="1:9" x14ac:dyDescent="0.25">
      <c r="A15" s="92" t="s">
        <v>63</v>
      </c>
      <c r="B15" s="93" t="e">
        <f>IF(Partner!#REF!&lt;&gt;"",Partner!#REF!,"")</f>
        <v>#REF!</v>
      </c>
      <c r="C15" s="258"/>
      <c r="D15" s="87">
        <f t="shared" si="0"/>
        <v>0</v>
      </c>
    </row>
    <row r="16" spans="1:9" x14ac:dyDescent="0.25">
      <c r="A16" s="92" t="s">
        <v>64</v>
      </c>
      <c r="B16" s="93" t="str">
        <f>IF(Partner!C4&lt;&gt;"",Partner!C4,"")</f>
        <v/>
      </c>
      <c r="C16" s="258"/>
      <c r="D16" s="87">
        <f t="shared" si="0"/>
        <v>0</v>
      </c>
    </row>
    <row r="17" spans="1:4" x14ac:dyDescent="0.25">
      <c r="A17" s="92" t="s">
        <v>65</v>
      </c>
      <c r="B17" s="93" t="str">
        <f>IF(Partner!D4&lt;&gt;"",Partner!D4,"")</f>
        <v/>
      </c>
      <c r="C17" s="258"/>
      <c r="D17" s="87">
        <f t="shared" si="0"/>
        <v>0</v>
      </c>
    </row>
    <row r="18" spans="1:4" x14ac:dyDescent="0.25">
      <c r="A18" s="92" t="s">
        <v>66</v>
      </c>
      <c r="B18" s="93" t="str">
        <f>IF(Partner!E4&lt;&gt;"",Partner!E4,"")</f>
        <v/>
      </c>
      <c r="C18" s="258"/>
      <c r="D18" s="87">
        <f t="shared" si="0"/>
        <v>0</v>
      </c>
    </row>
    <row r="19" spans="1:4" x14ac:dyDescent="0.25">
      <c r="A19" s="92" t="s">
        <v>67</v>
      </c>
      <c r="B19" s="93" t="str">
        <f>IF(Partner!F4&lt;&gt;"",Partner!F4,"")</f>
        <v/>
      </c>
      <c r="C19" s="258"/>
      <c r="D19" s="87">
        <f t="shared" si="0"/>
        <v>0</v>
      </c>
    </row>
    <row r="20" spans="1:4" x14ac:dyDescent="0.25">
      <c r="A20" s="92" t="s">
        <v>191</v>
      </c>
      <c r="B20" s="93" t="str">
        <f>IF(Partner!G4&lt;&gt;"",Partner!G4,"")</f>
        <v/>
      </c>
      <c r="C20" s="258"/>
      <c r="D20" s="87">
        <f t="shared" si="0"/>
        <v>0</v>
      </c>
    </row>
    <row r="21" spans="1:4" x14ac:dyDescent="0.25">
      <c r="A21" s="92" t="s">
        <v>192</v>
      </c>
      <c r="B21" s="93" t="str">
        <f>IF(Partner!H4&lt;&gt;"",Partner!H4,"")</f>
        <v/>
      </c>
      <c r="C21" s="258"/>
      <c r="D21" s="87">
        <f t="shared" si="0"/>
        <v>0</v>
      </c>
    </row>
    <row r="22" spans="1:4" x14ac:dyDescent="0.25">
      <c r="A22" s="92" t="s">
        <v>193</v>
      </c>
      <c r="B22" s="93" t="str">
        <f>IF(Partner!I4&lt;&gt;"",Partner!I4,"")</f>
        <v/>
      </c>
      <c r="C22" s="258"/>
      <c r="D22" s="87">
        <f t="shared" si="0"/>
        <v>0</v>
      </c>
    </row>
    <row r="23" spans="1:4" x14ac:dyDescent="0.25">
      <c r="A23" s="92" t="s">
        <v>194</v>
      </c>
      <c r="B23" s="93" t="str">
        <f>IF(Partner!J4&lt;&gt;"",Partner!J4,"")</f>
        <v/>
      </c>
      <c r="C23" s="258"/>
      <c r="D23" s="87">
        <f t="shared" si="0"/>
        <v>0</v>
      </c>
    </row>
    <row r="24" spans="1:4" x14ac:dyDescent="0.25">
      <c r="A24" s="92" t="s">
        <v>195</v>
      </c>
      <c r="B24" s="93" t="str">
        <f>IF(Partner!K4&lt;&gt;"",Partner!K4,"")</f>
        <v/>
      </c>
      <c r="C24" s="258"/>
      <c r="D24" s="87">
        <f t="shared" si="0"/>
        <v>0</v>
      </c>
    </row>
    <row r="25" spans="1:4" x14ac:dyDescent="0.25">
      <c r="A25" s="92" t="s">
        <v>463</v>
      </c>
      <c r="B25" s="93" t="e">
        <f>IF(Partner!#REF!&lt;&gt;"",Partner!#REF!,"")</f>
        <v>#REF!</v>
      </c>
      <c r="C25" s="258"/>
      <c r="D25" s="87">
        <f t="shared" si="0"/>
        <v>0</v>
      </c>
    </row>
    <row r="26" spans="1:4" x14ac:dyDescent="0.25">
      <c r="A26" s="92" t="s">
        <v>464</v>
      </c>
      <c r="B26" s="93" t="e">
        <f>IF(Partner!#REF!&lt;&gt;"",Partner!#REF!,"")</f>
        <v>#REF!</v>
      </c>
      <c r="C26" s="258"/>
      <c r="D26" s="87">
        <f t="shared" si="0"/>
        <v>0</v>
      </c>
    </row>
    <row r="27" spans="1:4" x14ac:dyDescent="0.25">
      <c r="A27" s="92" t="s">
        <v>465</v>
      </c>
      <c r="B27" s="93" t="e">
        <f>IF(Partner!#REF!&lt;&gt;"",Partner!#REF!,"")</f>
        <v>#REF!</v>
      </c>
      <c r="C27" s="258"/>
      <c r="D27" s="87">
        <f t="shared" si="0"/>
        <v>0</v>
      </c>
    </row>
    <row r="28" spans="1:4" x14ac:dyDescent="0.25">
      <c r="A28" s="92" t="s">
        <v>466</v>
      </c>
      <c r="B28" s="93" t="e">
        <f>IF(Partner!#REF!&lt;&gt;"",Partner!#REF!,"")</f>
        <v>#REF!</v>
      </c>
      <c r="C28" s="258"/>
      <c r="D28" s="87">
        <f t="shared" si="0"/>
        <v>0</v>
      </c>
    </row>
    <row r="29" spans="1:4" x14ac:dyDescent="0.25">
      <c r="A29" s="92" t="s">
        <v>467</v>
      </c>
      <c r="B29" s="93" t="e">
        <f>IF(Partner!#REF!&lt;&gt;"",Partner!#REF!,"")</f>
        <v>#REF!</v>
      </c>
      <c r="C29" s="258"/>
      <c r="D29" s="87">
        <f t="shared" si="0"/>
        <v>0</v>
      </c>
    </row>
    <row r="30" spans="1:4" x14ac:dyDescent="0.25">
      <c r="A30" s="92" t="s">
        <v>468</v>
      </c>
      <c r="B30" s="93" t="e">
        <f>IF(Partner!#REF!&lt;&gt;"",Partner!#REF!,"")</f>
        <v>#REF!</v>
      </c>
      <c r="C30" s="258"/>
      <c r="D30" s="87">
        <f t="shared" si="0"/>
        <v>0</v>
      </c>
    </row>
    <row r="31" spans="1:4" x14ac:dyDescent="0.25">
      <c r="A31" s="92" t="s">
        <v>469</v>
      </c>
      <c r="B31" s="93" t="e">
        <f>IF(Partner!#REF!&lt;&gt;"",Partner!#REF!,"")</f>
        <v>#REF!</v>
      </c>
      <c r="C31" s="258"/>
      <c r="D31" s="87">
        <f t="shared" si="0"/>
        <v>0</v>
      </c>
    </row>
    <row r="32" spans="1:4" x14ac:dyDescent="0.25">
      <c r="A32" s="92" t="s">
        <v>470</v>
      </c>
      <c r="B32" s="93" t="e">
        <f>IF(Partner!#REF!&lt;&gt;"",Partner!#REF!,"")</f>
        <v>#REF!</v>
      </c>
      <c r="C32" s="258"/>
      <c r="D32" s="87">
        <f t="shared" si="0"/>
        <v>0</v>
      </c>
    </row>
    <row r="33" spans="1:66" x14ac:dyDescent="0.25">
      <c r="A33" s="92" t="s">
        <v>471</v>
      </c>
      <c r="B33" s="93" t="e">
        <f>IF(Partner!#REF!&lt;&gt;"",Partner!#REF!,"")</f>
        <v>#REF!</v>
      </c>
      <c r="C33" s="258"/>
      <c r="D33" s="87">
        <f t="shared" si="0"/>
        <v>0</v>
      </c>
    </row>
    <row r="34" spans="1:66" x14ac:dyDescent="0.25">
      <c r="A34" s="92" t="s">
        <v>472</v>
      </c>
      <c r="B34" s="93" t="e">
        <f>IF(Partner!#REF!&lt;&gt;"",Partner!#REF!,"")</f>
        <v>#REF!</v>
      </c>
      <c r="C34" s="258"/>
      <c r="D34" s="87">
        <f t="shared" si="0"/>
        <v>0</v>
      </c>
    </row>
    <row r="35" spans="1:66" x14ac:dyDescent="0.25">
      <c r="A35" s="92" t="s">
        <v>187</v>
      </c>
      <c r="B35" s="92" t="s">
        <v>430</v>
      </c>
      <c r="C35" s="258"/>
      <c r="D35" s="87">
        <f t="shared" si="0"/>
        <v>0</v>
      </c>
    </row>
    <row r="36" spans="1:66" x14ac:dyDescent="0.25">
      <c r="A36" s="92" t="s">
        <v>188</v>
      </c>
      <c r="B36" s="92" t="s">
        <v>430</v>
      </c>
      <c r="C36" s="258"/>
      <c r="D36" s="87">
        <f t="shared" si="0"/>
        <v>0</v>
      </c>
    </row>
    <row r="37" spans="1:66" x14ac:dyDescent="0.25">
      <c r="A37" s="603" t="s">
        <v>184</v>
      </c>
      <c r="B37" s="604"/>
      <c r="C37" s="86">
        <f>SUM(C14:C36)</f>
        <v>0</v>
      </c>
      <c r="D37" s="87">
        <f>SUM(D14:D36)</f>
        <v>0</v>
      </c>
    </row>
    <row r="38" spans="1:66" x14ac:dyDescent="0.25">
      <c r="A38" s="146" t="str">
        <f>IF(B7&lt;&gt;C37,"Controllo totali: Attenzione! Il totale non coincide con la quota privata di cofinanziamento","Controllo totali: OK")</f>
        <v>Controllo totali: OK</v>
      </c>
      <c r="B38" s="147"/>
      <c r="C38" s="144"/>
      <c r="D38" s="145"/>
      <c r="E38" s="83"/>
      <c r="F38" s="83"/>
      <c r="G38" s="83"/>
      <c r="H38" s="83"/>
      <c r="I38" s="83"/>
    </row>
    <row r="39" spans="1:66" x14ac:dyDescent="0.25">
      <c r="B39" s="89"/>
      <c r="C39" s="89"/>
    </row>
    <row r="40" spans="1:66" x14ac:dyDescent="0.25">
      <c r="A40" s="79" t="s">
        <v>183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2" spans="1:66" ht="15.9" customHeight="1" x14ac:dyDescent="0.25">
      <c r="A42" s="522" t="s">
        <v>161</v>
      </c>
      <c r="B42" s="511" t="s">
        <v>184</v>
      </c>
      <c r="C42" s="513"/>
      <c r="D42" s="508" t="s">
        <v>62</v>
      </c>
      <c r="E42" s="510"/>
      <c r="F42" s="508" t="s">
        <v>63</v>
      </c>
      <c r="G42" s="510"/>
      <c r="H42" s="508" t="s">
        <v>64</v>
      </c>
      <c r="I42" s="510"/>
      <c r="J42" s="508" t="s">
        <v>65</v>
      </c>
      <c r="K42" s="510"/>
      <c r="L42" s="508" t="s">
        <v>66</v>
      </c>
      <c r="M42" s="510"/>
      <c r="N42" s="508" t="s">
        <v>67</v>
      </c>
      <c r="O42" s="510"/>
      <c r="P42" s="508" t="s">
        <v>191</v>
      </c>
      <c r="Q42" s="510"/>
      <c r="R42" s="508" t="s">
        <v>192</v>
      </c>
      <c r="S42" s="510"/>
      <c r="T42" s="508" t="s">
        <v>193</v>
      </c>
      <c r="U42" s="510"/>
      <c r="V42" s="508" t="s">
        <v>194</v>
      </c>
      <c r="W42" s="510"/>
      <c r="X42" s="508" t="s">
        <v>195</v>
      </c>
      <c r="Y42" s="510"/>
      <c r="Z42" s="508" t="s">
        <v>463</v>
      </c>
      <c r="AA42" s="510"/>
      <c r="AB42" s="508" t="s">
        <v>464</v>
      </c>
      <c r="AC42" s="510"/>
      <c r="AD42" s="508" t="s">
        <v>465</v>
      </c>
      <c r="AE42" s="510"/>
      <c r="AF42" s="508" t="s">
        <v>466</v>
      </c>
      <c r="AG42" s="510"/>
      <c r="AH42" s="508" t="s">
        <v>467</v>
      </c>
      <c r="AI42" s="510"/>
      <c r="AJ42" s="508" t="s">
        <v>468</v>
      </c>
      <c r="AK42" s="510"/>
      <c r="AL42" s="508" t="s">
        <v>469</v>
      </c>
      <c r="AM42" s="510"/>
      <c r="AN42" s="508" t="s">
        <v>470</v>
      </c>
      <c r="AO42" s="510"/>
      <c r="AP42" s="508" t="s">
        <v>471</v>
      </c>
      <c r="AQ42" s="510"/>
      <c r="AR42" s="508" t="s">
        <v>472</v>
      </c>
      <c r="AS42" s="510"/>
    </row>
    <row r="43" spans="1:66" ht="13.2" customHeight="1" x14ac:dyDescent="0.25">
      <c r="A43" s="523"/>
      <c r="B43" s="514"/>
      <c r="C43" s="516"/>
      <c r="D43" s="593" t="str">
        <f>IF(Partner!B4&lt;&gt;0,Partner!B4,"")</f>
        <v/>
      </c>
      <c r="E43" s="595"/>
      <c r="F43" s="593" t="e">
        <f>IF(Partner!#REF!&lt;&gt;0,Partner!#REF!,"")</f>
        <v>#REF!</v>
      </c>
      <c r="G43" s="595"/>
      <c r="H43" s="593" t="str">
        <f>IF(Partner!C4&lt;&gt;0,Partner!C4,"")</f>
        <v/>
      </c>
      <c r="I43" s="595"/>
      <c r="J43" s="593" t="str">
        <f>IF(Partner!D4&lt;&gt;0,Partner!D4,"")</f>
        <v/>
      </c>
      <c r="K43" s="595"/>
      <c r="L43" s="593" t="str">
        <f>IF(Partner!E4&lt;&gt;0,Partner!E4,"")</f>
        <v/>
      </c>
      <c r="M43" s="595"/>
      <c r="N43" s="593" t="str">
        <f>IF(Partner!F4&lt;&gt;0,Partner!F4,"")</f>
        <v/>
      </c>
      <c r="O43" s="595"/>
      <c r="P43" s="593" t="str">
        <f>IF(Partner!G4&lt;&gt;0,Partner!G4,"")</f>
        <v/>
      </c>
      <c r="Q43" s="595"/>
      <c r="R43" s="593" t="str">
        <f>IF(Partner!H4&lt;&gt;0,Partner!H4,"")</f>
        <v/>
      </c>
      <c r="S43" s="595"/>
      <c r="T43" s="593" t="str">
        <f>IF(Partner!I4&lt;&gt;0,Partner!I4,"")</f>
        <v/>
      </c>
      <c r="U43" s="595"/>
      <c r="V43" s="593" t="str">
        <f>IF(Partner!J4&lt;&gt;0,Partner!J4,"")</f>
        <v/>
      </c>
      <c r="W43" s="595"/>
      <c r="X43" s="593" t="str">
        <f>IF(Partner!K4&lt;&gt;0,Partner!K4,"")</f>
        <v/>
      </c>
      <c r="Y43" s="595"/>
      <c r="Z43" s="593" t="e">
        <f>IF(Partner!#REF!&lt;&gt;0,Partner!#REF!,"")</f>
        <v>#REF!</v>
      </c>
      <c r="AA43" s="594"/>
      <c r="AB43" s="594"/>
      <c r="AC43" s="595"/>
      <c r="AD43" s="593" t="e">
        <f>IF(Partner!#REF!&lt;&gt;0,Partner!#REF!,"")</f>
        <v>#REF!</v>
      </c>
      <c r="AE43" s="595"/>
      <c r="AF43" s="593" t="e">
        <f>IF(Partner!#REF!&lt;&gt;0,Partner!#REF!,"")</f>
        <v>#REF!</v>
      </c>
      <c r="AG43" s="595"/>
      <c r="AH43" s="593" t="e">
        <f>IF(Partner!#REF!&lt;&gt;0,Partner!#REF!,"")</f>
        <v>#REF!</v>
      </c>
      <c r="AI43" s="595"/>
      <c r="AJ43" s="593" t="e">
        <f>IF(Partner!#REF!&lt;&gt;0,Partner!#REF!,"")</f>
        <v>#REF!</v>
      </c>
      <c r="AK43" s="595"/>
      <c r="AL43" s="593" t="e">
        <f>IF(Partner!#REF!&lt;&gt;0,Partner!#REF!,"")</f>
        <v>#REF!</v>
      </c>
      <c r="AM43" s="595"/>
      <c r="AN43" s="593" t="e">
        <f>IF(Partner!#REF!&lt;&gt;0,Partner!#REF!,"")</f>
        <v>#REF!</v>
      </c>
      <c r="AO43" s="595"/>
      <c r="AP43" s="593" t="e">
        <f>IF(Partner!#REF!&lt;&gt;0,Partner!#REF!,"")</f>
        <v>#REF!</v>
      </c>
      <c r="AQ43" s="595"/>
      <c r="AR43" s="593" t="e">
        <f>IF(Partner!#REF!&lt;&gt;0,Partner!#REF!,"")</f>
        <v>#REF!</v>
      </c>
      <c r="AS43" s="595"/>
    </row>
    <row r="44" spans="1:66" x14ac:dyDescent="0.25">
      <c r="A44" s="524"/>
      <c r="B44" s="393" t="s">
        <v>162</v>
      </c>
      <c r="C44" s="94" t="s">
        <v>185</v>
      </c>
      <c r="D44" s="393" t="s">
        <v>748</v>
      </c>
      <c r="E44" s="94" t="s">
        <v>185</v>
      </c>
      <c r="F44" s="393" t="s">
        <v>748</v>
      </c>
      <c r="G44" s="94" t="s">
        <v>185</v>
      </c>
      <c r="H44" s="393" t="s">
        <v>748</v>
      </c>
      <c r="I44" s="94" t="s">
        <v>185</v>
      </c>
      <c r="J44" s="393" t="s">
        <v>748</v>
      </c>
      <c r="K44" s="94" t="s">
        <v>185</v>
      </c>
      <c r="L44" s="393" t="s">
        <v>748</v>
      </c>
      <c r="M44" s="94" t="s">
        <v>185</v>
      </c>
      <c r="N44" s="393" t="s">
        <v>748</v>
      </c>
      <c r="O44" s="94" t="s">
        <v>185</v>
      </c>
      <c r="P44" s="393" t="s">
        <v>748</v>
      </c>
      <c r="Q44" s="94" t="s">
        <v>185</v>
      </c>
      <c r="R44" s="393" t="s">
        <v>748</v>
      </c>
      <c r="S44" s="94" t="s">
        <v>185</v>
      </c>
      <c r="T44" s="393" t="s">
        <v>748</v>
      </c>
      <c r="U44" s="94" t="s">
        <v>185</v>
      </c>
      <c r="V44" s="393" t="s">
        <v>748</v>
      </c>
      <c r="W44" s="94" t="s">
        <v>185</v>
      </c>
      <c r="X44" s="393" t="s">
        <v>748</v>
      </c>
      <c r="Y44" s="94" t="s">
        <v>185</v>
      </c>
      <c r="Z44" s="393" t="s">
        <v>748</v>
      </c>
      <c r="AA44" s="94" t="s">
        <v>185</v>
      </c>
      <c r="AB44" s="393" t="s">
        <v>748</v>
      </c>
      <c r="AC44" s="94" t="s">
        <v>185</v>
      </c>
      <c r="AD44" s="393" t="s">
        <v>748</v>
      </c>
      <c r="AE44" s="94" t="s">
        <v>185</v>
      </c>
      <c r="AF44" s="393" t="s">
        <v>748</v>
      </c>
      <c r="AG44" s="94" t="s">
        <v>185</v>
      </c>
      <c r="AH44" s="393" t="s">
        <v>748</v>
      </c>
      <c r="AI44" s="94" t="s">
        <v>185</v>
      </c>
      <c r="AJ44" s="393" t="s">
        <v>748</v>
      </c>
      <c r="AK44" s="94" t="s">
        <v>185</v>
      </c>
      <c r="AL44" s="393" t="s">
        <v>748</v>
      </c>
      <c r="AM44" s="94" t="s">
        <v>185</v>
      </c>
      <c r="AN44" s="393" t="s">
        <v>748</v>
      </c>
      <c r="AO44" s="94" t="s">
        <v>185</v>
      </c>
      <c r="AP44" s="393" t="s">
        <v>748</v>
      </c>
      <c r="AQ44" s="94" t="s">
        <v>185</v>
      </c>
      <c r="AR44" s="393" t="s">
        <v>748</v>
      </c>
      <c r="AS44" s="94" t="s">
        <v>185</v>
      </c>
    </row>
    <row r="45" spans="1:66" x14ac:dyDescent="0.25">
      <c r="A45" s="95" t="s">
        <v>159</v>
      </c>
      <c r="B45" s="280">
        <f>D45+F45+H45+J45+L45+N45+P45+R45+T45+V45+X45+Z45+AB45+AD45+AF45+AH45+AJ45+AL45+AN45+AP45+AR45</f>
        <v>0</v>
      </c>
      <c r="C45" s="98">
        <f t="shared" ref="C45:C52" si="1">IFERROR(B45/B$53,0)</f>
        <v>0</v>
      </c>
      <c r="D45" s="280"/>
      <c r="E45" s="96">
        <f>IFERROR(D45/D$53,0)</f>
        <v>0</v>
      </c>
      <c r="F45" s="280"/>
      <c r="G45" s="96">
        <f t="shared" ref="G45:G52" si="2">IFERROR(F45/F$53,0)</f>
        <v>0</v>
      </c>
      <c r="H45" s="280"/>
      <c r="I45" s="96">
        <f t="shared" ref="I45:I50" si="3">IFERROR(H45/H$53,0)</f>
        <v>0</v>
      </c>
      <c r="J45" s="280"/>
      <c r="K45" s="96">
        <f t="shared" ref="K45:K50" si="4">IFERROR(J45/J$53,0)</f>
        <v>0</v>
      </c>
      <c r="L45" s="280"/>
      <c r="M45" s="96">
        <f t="shared" ref="M45:M50" si="5">IFERROR(L45/L$53,0)</f>
        <v>0</v>
      </c>
      <c r="N45" s="280"/>
      <c r="O45" s="96">
        <f t="shared" ref="O45:O50" si="6">IFERROR(N45/N$53,0)</f>
        <v>0</v>
      </c>
      <c r="P45" s="280"/>
      <c r="Q45" s="96">
        <f t="shared" ref="Q45:Q50" si="7">IFERROR(P45/P$53,0)</f>
        <v>0</v>
      </c>
      <c r="R45" s="280"/>
      <c r="S45" s="96">
        <f t="shared" ref="S45:S50" si="8">IFERROR(R45/R$53,0)</f>
        <v>0</v>
      </c>
      <c r="T45" s="280"/>
      <c r="U45" s="96">
        <f t="shared" ref="U45:U50" si="9">IFERROR(T45/T$53,0)</f>
        <v>0</v>
      </c>
      <c r="V45" s="280"/>
      <c r="W45" s="96">
        <f t="shared" ref="W45:W50" si="10">IFERROR(V45/V$53,0)</f>
        <v>0</v>
      </c>
      <c r="X45" s="280"/>
      <c r="Y45" s="96">
        <f t="shared" ref="Y45:Y50" si="11">IFERROR(X45/X$53,0)</f>
        <v>0</v>
      </c>
      <c r="Z45" s="280"/>
      <c r="AA45" s="96">
        <f t="shared" ref="AA45:AA50" si="12">IFERROR(Z45/Z$53,0)</f>
        <v>0</v>
      </c>
      <c r="AB45" s="280"/>
      <c r="AC45" s="96">
        <f t="shared" ref="AC45:AC50" si="13">IFERROR(AB45/AB$53,0)</f>
        <v>0</v>
      </c>
      <c r="AD45" s="280"/>
      <c r="AE45" s="96">
        <f t="shared" ref="AE45:AE50" si="14">IFERROR(AD45/AD$53,0)</f>
        <v>0</v>
      </c>
      <c r="AF45" s="280"/>
      <c r="AG45" s="96">
        <f t="shared" ref="AG45:AG50" si="15">IFERROR(AF45/AF$53,0)</f>
        <v>0</v>
      </c>
      <c r="AH45" s="280"/>
      <c r="AI45" s="96">
        <f t="shared" ref="AI45:AI50" si="16">IFERROR(AH45/AH$53,0)</f>
        <v>0</v>
      </c>
      <c r="AJ45" s="280"/>
      <c r="AK45" s="96">
        <f t="shared" ref="AK45:AK50" si="17">IFERROR(AJ45/AJ$53,0)</f>
        <v>0</v>
      </c>
      <c r="AL45" s="280"/>
      <c r="AM45" s="96">
        <f t="shared" ref="AM45:AM50" si="18">IFERROR(AL45/AL$53,0)</f>
        <v>0</v>
      </c>
      <c r="AN45" s="280"/>
      <c r="AO45" s="96">
        <f t="shared" ref="AO45:AO50" si="19">IFERROR(AN45/AN$53,0)</f>
        <v>0</v>
      </c>
      <c r="AP45" s="280"/>
      <c r="AQ45" s="96">
        <f t="shared" ref="AQ45:AQ50" si="20">IFERROR(AP45/AP$53,0)</f>
        <v>0</v>
      </c>
      <c r="AR45" s="280"/>
      <c r="AS45" s="96">
        <f t="shared" ref="AS45:AS50" si="21">IFERROR(AR45/AR$53,0)</f>
        <v>0</v>
      </c>
    </row>
    <row r="46" spans="1:66" x14ac:dyDescent="0.25">
      <c r="A46" s="95" t="s">
        <v>486</v>
      </c>
      <c r="B46" s="280">
        <f t="shared" ref="B46:B52" si="22">D46+F46+H46+J46+L46+N46+P46+R46+T46+V46+X46+Z46+AB46+AD46+AF46+AH46+AJ46+AL46+AN46+AP46+AR46</f>
        <v>0</v>
      </c>
      <c r="C46" s="98">
        <f t="shared" si="1"/>
        <v>0</v>
      </c>
      <c r="D46" s="280"/>
      <c r="E46" s="96">
        <f t="shared" ref="E46:E52" si="23">IFERROR(D46/D$53,0)</f>
        <v>0</v>
      </c>
      <c r="F46" s="280"/>
      <c r="G46" s="96">
        <f t="shared" si="2"/>
        <v>0</v>
      </c>
      <c r="H46" s="280"/>
      <c r="I46" s="96">
        <f t="shared" si="3"/>
        <v>0</v>
      </c>
      <c r="J46" s="280"/>
      <c r="K46" s="96">
        <f t="shared" si="4"/>
        <v>0</v>
      </c>
      <c r="L46" s="280"/>
      <c r="M46" s="96">
        <f t="shared" si="5"/>
        <v>0</v>
      </c>
      <c r="N46" s="280"/>
      <c r="O46" s="96">
        <f t="shared" si="6"/>
        <v>0</v>
      </c>
      <c r="P46" s="280"/>
      <c r="Q46" s="96">
        <f t="shared" si="7"/>
        <v>0</v>
      </c>
      <c r="R46" s="280"/>
      <c r="S46" s="96">
        <f t="shared" si="8"/>
        <v>0</v>
      </c>
      <c r="T46" s="280"/>
      <c r="U46" s="96">
        <f t="shared" si="9"/>
        <v>0</v>
      </c>
      <c r="V46" s="280"/>
      <c r="W46" s="96">
        <f t="shared" si="10"/>
        <v>0</v>
      </c>
      <c r="X46" s="280"/>
      <c r="Y46" s="96">
        <f t="shared" si="11"/>
        <v>0</v>
      </c>
      <c r="Z46" s="280"/>
      <c r="AA46" s="96">
        <f t="shared" si="12"/>
        <v>0</v>
      </c>
      <c r="AB46" s="280"/>
      <c r="AC46" s="96">
        <f t="shared" si="13"/>
        <v>0</v>
      </c>
      <c r="AD46" s="280"/>
      <c r="AE46" s="96">
        <f t="shared" si="14"/>
        <v>0</v>
      </c>
      <c r="AF46" s="280"/>
      <c r="AG46" s="96">
        <f t="shared" si="15"/>
        <v>0</v>
      </c>
      <c r="AH46" s="280"/>
      <c r="AI46" s="96">
        <f t="shared" si="16"/>
        <v>0</v>
      </c>
      <c r="AJ46" s="280"/>
      <c r="AK46" s="96">
        <f t="shared" si="17"/>
        <v>0</v>
      </c>
      <c r="AL46" s="280"/>
      <c r="AM46" s="96">
        <f t="shared" si="18"/>
        <v>0</v>
      </c>
      <c r="AN46" s="280"/>
      <c r="AO46" s="96">
        <f t="shared" si="19"/>
        <v>0</v>
      </c>
      <c r="AP46" s="280"/>
      <c r="AQ46" s="96">
        <f t="shared" si="20"/>
        <v>0</v>
      </c>
      <c r="AR46" s="280"/>
      <c r="AS46" s="96">
        <f t="shared" si="21"/>
        <v>0</v>
      </c>
    </row>
    <row r="47" spans="1:66" x14ac:dyDescent="0.25">
      <c r="A47" s="95" t="s">
        <v>484</v>
      </c>
      <c r="B47" s="280">
        <f t="shared" si="22"/>
        <v>0</v>
      </c>
      <c r="C47" s="98">
        <f t="shared" si="1"/>
        <v>0</v>
      </c>
      <c r="D47" s="280"/>
      <c r="E47" s="96">
        <f t="shared" si="23"/>
        <v>0</v>
      </c>
      <c r="F47" s="280"/>
      <c r="G47" s="96">
        <f t="shared" si="2"/>
        <v>0</v>
      </c>
      <c r="H47" s="280"/>
      <c r="I47" s="96">
        <f t="shared" si="3"/>
        <v>0</v>
      </c>
      <c r="J47" s="280"/>
      <c r="K47" s="96">
        <f t="shared" si="4"/>
        <v>0</v>
      </c>
      <c r="L47" s="280"/>
      <c r="M47" s="96">
        <f t="shared" si="5"/>
        <v>0</v>
      </c>
      <c r="N47" s="280"/>
      <c r="O47" s="96">
        <f t="shared" si="6"/>
        <v>0</v>
      </c>
      <c r="P47" s="280"/>
      <c r="Q47" s="96">
        <f t="shared" si="7"/>
        <v>0</v>
      </c>
      <c r="R47" s="280"/>
      <c r="S47" s="96">
        <f t="shared" si="8"/>
        <v>0</v>
      </c>
      <c r="T47" s="280"/>
      <c r="U47" s="96">
        <f t="shared" si="9"/>
        <v>0</v>
      </c>
      <c r="V47" s="280"/>
      <c r="W47" s="96">
        <f t="shared" si="10"/>
        <v>0</v>
      </c>
      <c r="X47" s="280"/>
      <c r="Y47" s="96">
        <f t="shared" si="11"/>
        <v>0</v>
      </c>
      <c r="Z47" s="280"/>
      <c r="AA47" s="96">
        <f t="shared" si="12"/>
        <v>0</v>
      </c>
      <c r="AB47" s="280"/>
      <c r="AC47" s="96">
        <f t="shared" si="13"/>
        <v>0</v>
      </c>
      <c r="AD47" s="280"/>
      <c r="AE47" s="96">
        <f t="shared" si="14"/>
        <v>0</v>
      </c>
      <c r="AF47" s="280"/>
      <c r="AG47" s="96">
        <f t="shared" si="15"/>
        <v>0</v>
      </c>
      <c r="AH47" s="280"/>
      <c r="AI47" s="96">
        <f t="shared" si="16"/>
        <v>0</v>
      </c>
      <c r="AJ47" s="280"/>
      <c r="AK47" s="96">
        <f t="shared" si="17"/>
        <v>0</v>
      </c>
      <c r="AL47" s="280"/>
      <c r="AM47" s="96">
        <f t="shared" si="18"/>
        <v>0</v>
      </c>
      <c r="AN47" s="280"/>
      <c r="AO47" s="96">
        <f t="shared" si="19"/>
        <v>0</v>
      </c>
      <c r="AP47" s="280"/>
      <c r="AQ47" s="96">
        <f t="shared" si="20"/>
        <v>0</v>
      </c>
      <c r="AR47" s="280"/>
      <c r="AS47" s="96">
        <f t="shared" si="21"/>
        <v>0</v>
      </c>
    </row>
    <row r="48" spans="1:66" x14ac:dyDescent="0.25">
      <c r="A48" s="95" t="s">
        <v>727</v>
      </c>
      <c r="B48" s="280">
        <f t="shared" si="22"/>
        <v>0</v>
      </c>
      <c r="C48" s="98">
        <f t="shared" si="1"/>
        <v>0</v>
      </c>
      <c r="D48" s="280"/>
      <c r="E48" s="96">
        <f t="shared" si="23"/>
        <v>0</v>
      </c>
      <c r="F48" s="280"/>
      <c r="G48" s="96">
        <f t="shared" si="2"/>
        <v>0</v>
      </c>
      <c r="H48" s="280"/>
      <c r="I48" s="96">
        <f t="shared" si="3"/>
        <v>0</v>
      </c>
      <c r="J48" s="280"/>
      <c r="K48" s="96">
        <f t="shared" si="4"/>
        <v>0</v>
      </c>
      <c r="L48" s="280"/>
      <c r="M48" s="96">
        <f t="shared" si="5"/>
        <v>0</v>
      </c>
      <c r="N48" s="280"/>
      <c r="O48" s="96">
        <f t="shared" si="6"/>
        <v>0</v>
      </c>
      <c r="P48" s="280"/>
      <c r="Q48" s="96">
        <f t="shared" si="7"/>
        <v>0</v>
      </c>
      <c r="R48" s="280"/>
      <c r="S48" s="96">
        <f t="shared" si="8"/>
        <v>0</v>
      </c>
      <c r="T48" s="280"/>
      <c r="U48" s="96">
        <f t="shared" si="9"/>
        <v>0</v>
      </c>
      <c r="V48" s="280"/>
      <c r="W48" s="96">
        <f t="shared" si="10"/>
        <v>0</v>
      </c>
      <c r="X48" s="280"/>
      <c r="Y48" s="96">
        <f t="shared" si="11"/>
        <v>0</v>
      </c>
      <c r="Z48" s="280"/>
      <c r="AA48" s="96">
        <f t="shared" si="12"/>
        <v>0</v>
      </c>
      <c r="AB48" s="280"/>
      <c r="AC48" s="96">
        <f t="shared" si="13"/>
        <v>0</v>
      </c>
      <c r="AD48" s="280"/>
      <c r="AE48" s="96">
        <f t="shared" si="14"/>
        <v>0</v>
      </c>
      <c r="AF48" s="280"/>
      <c r="AG48" s="96">
        <f t="shared" si="15"/>
        <v>0</v>
      </c>
      <c r="AH48" s="280"/>
      <c r="AI48" s="96">
        <f t="shared" si="16"/>
        <v>0</v>
      </c>
      <c r="AJ48" s="280"/>
      <c r="AK48" s="96">
        <f t="shared" si="17"/>
        <v>0</v>
      </c>
      <c r="AL48" s="280"/>
      <c r="AM48" s="96">
        <f t="shared" si="18"/>
        <v>0</v>
      </c>
      <c r="AN48" s="280"/>
      <c r="AO48" s="96">
        <f t="shared" si="19"/>
        <v>0</v>
      </c>
      <c r="AP48" s="280"/>
      <c r="AQ48" s="96">
        <f t="shared" si="20"/>
        <v>0</v>
      </c>
      <c r="AR48" s="280"/>
      <c r="AS48" s="96">
        <f t="shared" si="21"/>
        <v>0</v>
      </c>
    </row>
    <row r="49" spans="1:45" x14ac:dyDescent="0.25">
      <c r="A49" s="99" t="s">
        <v>485</v>
      </c>
      <c r="B49" s="280">
        <f t="shared" si="22"/>
        <v>0</v>
      </c>
      <c r="C49" s="98">
        <f t="shared" si="1"/>
        <v>0</v>
      </c>
      <c r="D49" s="280"/>
      <c r="E49" s="96">
        <f t="shared" si="23"/>
        <v>0</v>
      </c>
      <c r="F49" s="280"/>
      <c r="G49" s="96">
        <f t="shared" si="2"/>
        <v>0</v>
      </c>
      <c r="H49" s="280"/>
      <c r="I49" s="96">
        <f t="shared" si="3"/>
        <v>0</v>
      </c>
      <c r="J49" s="280"/>
      <c r="K49" s="96">
        <f t="shared" si="4"/>
        <v>0</v>
      </c>
      <c r="L49" s="280"/>
      <c r="M49" s="96">
        <f t="shared" si="5"/>
        <v>0</v>
      </c>
      <c r="N49" s="280"/>
      <c r="O49" s="96">
        <f t="shared" si="6"/>
        <v>0</v>
      </c>
      <c r="P49" s="280"/>
      <c r="Q49" s="96">
        <f t="shared" si="7"/>
        <v>0</v>
      </c>
      <c r="R49" s="280"/>
      <c r="S49" s="96">
        <f t="shared" si="8"/>
        <v>0</v>
      </c>
      <c r="T49" s="280"/>
      <c r="U49" s="96">
        <f t="shared" si="9"/>
        <v>0</v>
      </c>
      <c r="V49" s="280"/>
      <c r="W49" s="96">
        <f t="shared" si="10"/>
        <v>0</v>
      </c>
      <c r="X49" s="280"/>
      <c r="Y49" s="96">
        <f t="shared" si="11"/>
        <v>0</v>
      </c>
      <c r="Z49" s="280"/>
      <c r="AA49" s="96">
        <f t="shared" si="12"/>
        <v>0</v>
      </c>
      <c r="AB49" s="280"/>
      <c r="AC49" s="96">
        <f t="shared" si="13"/>
        <v>0</v>
      </c>
      <c r="AD49" s="280"/>
      <c r="AE49" s="96">
        <f t="shared" si="14"/>
        <v>0</v>
      </c>
      <c r="AF49" s="280"/>
      <c r="AG49" s="96">
        <f t="shared" si="15"/>
        <v>0</v>
      </c>
      <c r="AH49" s="280"/>
      <c r="AI49" s="96">
        <f t="shared" si="16"/>
        <v>0</v>
      </c>
      <c r="AJ49" s="280"/>
      <c r="AK49" s="96">
        <f t="shared" si="17"/>
        <v>0</v>
      </c>
      <c r="AL49" s="280"/>
      <c r="AM49" s="96">
        <f t="shared" si="18"/>
        <v>0</v>
      </c>
      <c r="AN49" s="280"/>
      <c r="AO49" s="96">
        <f t="shared" si="19"/>
        <v>0</v>
      </c>
      <c r="AP49" s="280"/>
      <c r="AQ49" s="96">
        <f t="shared" si="20"/>
        <v>0</v>
      </c>
      <c r="AR49" s="280"/>
      <c r="AS49" s="96">
        <f t="shared" si="21"/>
        <v>0</v>
      </c>
    </row>
    <row r="50" spans="1:45" x14ac:dyDescent="0.25">
      <c r="A50" s="95" t="s">
        <v>728</v>
      </c>
      <c r="B50" s="280">
        <f t="shared" si="22"/>
        <v>0</v>
      </c>
      <c r="C50" s="98">
        <f t="shared" si="1"/>
        <v>0</v>
      </c>
      <c r="D50" s="280"/>
      <c r="E50" s="96">
        <f t="shared" si="23"/>
        <v>0</v>
      </c>
      <c r="F50" s="280"/>
      <c r="G50" s="96">
        <f t="shared" si="2"/>
        <v>0</v>
      </c>
      <c r="H50" s="280"/>
      <c r="I50" s="96">
        <f t="shared" si="3"/>
        <v>0</v>
      </c>
      <c r="J50" s="280"/>
      <c r="K50" s="96">
        <f t="shared" si="4"/>
        <v>0</v>
      </c>
      <c r="L50" s="280"/>
      <c r="M50" s="96">
        <f t="shared" si="5"/>
        <v>0</v>
      </c>
      <c r="N50" s="280"/>
      <c r="O50" s="96">
        <f t="shared" si="6"/>
        <v>0</v>
      </c>
      <c r="P50" s="280"/>
      <c r="Q50" s="96">
        <f t="shared" si="7"/>
        <v>0</v>
      </c>
      <c r="R50" s="280"/>
      <c r="S50" s="96">
        <f t="shared" si="8"/>
        <v>0</v>
      </c>
      <c r="T50" s="280"/>
      <c r="U50" s="96">
        <f t="shared" si="9"/>
        <v>0</v>
      </c>
      <c r="V50" s="280"/>
      <c r="W50" s="96">
        <f t="shared" si="10"/>
        <v>0</v>
      </c>
      <c r="X50" s="280"/>
      <c r="Y50" s="96">
        <f t="shared" si="11"/>
        <v>0</v>
      </c>
      <c r="Z50" s="280"/>
      <c r="AA50" s="96">
        <f t="shared" si="12"/>
        <v>0</v>
      </c>
      <c r="AB50" s="280"/>
      <c r="AC50" s="96">
        <f t="shared" si="13"/>
        <v>0</v>
      </c>
      <c r="AD50" s="280"/>
      <c r="AE50" s="96">
        <f t="shared" si="14"/>
        <v>0</v>
      </c>
      <c r="AF50" s="280"/>
      <c r="AG50" s="96">
        <f t="shared" si="15"/>
        <v>0</v>
      </c>
      <c r="AH50" s="280"/>
      <c r="AI50" s="96">
        <f t="shared" si="16"/>
        <v>0</v>
      </c>
      <c r="AJ50" s="280"/>
      <c r="AK50" s="96">
        <f t="shared" si="17"/>
        <v>0</v>
      </c>
      <c r="AL50" s="280"/>
      <c r="AM50" s="96">
        <f t="shared" si="18"/>
        <v>0</v>
      </c>
      <c r="AN50" s="280"/>
      <c r="AO50" s="96">
        <f t="shared" si="19"/>
        <v>0</v>
      </c>
      <c r="AP50" s="280"/>
      <c r="AQ50" s="96">
        <f t="shared" si="20"/>
        <v>0</v>
      </c>
      <c r="AR50" s="280"/>
      <c r="AS50" s="96">
        <f t="shared" si="21"/>
        <v>0</v>
      </c>
    </row>
    <row r="51" spans="1:45" x14ac:dyDescent="0.25">
      <c r="A51" s="92" t="s">
        <v>160</v>
      </c>
      <c r="B51" s="280">
        <f t="shared" si="22"/>
        <v>0</v>
      </c>
      <c r="C51" s="98">
        <f t="shared" si="1"/>
        <v>0</v>
      </c>
      <c r="D51" s="280"/>
      <c r="E51" s="96">
        <f t="shared" si="23"/>
        <v>0</v>
      </c>
      <c r="F51" s="280"/>
      <c r="G51" s="96">
        <f t="shared" si="2"/>
        <v>0</v>
      </c>
      <c r="H51" s="280"/>
      <c r="I51" s="96">
        <f t="shared" ref="I51" si="24">IFERROR(H51/H$53,0)</f>
        <v>0</v>
      </c>
      <c r="J51" s="280"/>
      <c r="K51" s="96">
        <f t="shared" ref="K51" si="25">IFERROR(J51/J$53,0)</f>
        <v>0</v>
      </c>
      <c r="L51" s="280"/>
      <c r="M51" s="96">
        <f t="shared" ref="M51" si="26">IFERROR(L51/L$53,0)</f>
        <v>0</v>
      </c>
      <c r="N51" s="280"/>
      <c r="O51" s="96">
        <f t="shared" ref="O51" si="27">IFERROR(N51/N$53,0)</f>
        <v>0</v>
      </c>
      <c r="P51" s="280"/>
      <c r="Q51" s="96">
        <f t="shared" ref="Q51" si="28">IFERROR(P51/P$53,0)</f>
        <v>0</v>
      </c>
      <c r="R51" s="280"/>
      <c r="S51" s="96">
        <f t="shared" ref="S51" si="29">IFERROR(R51/R$53,0)</f>
        <v>0</v>
      </c>
      <c r="T51" s="280"/>
      <c r="U51" s="96">
        <f t="shared" ref="U51" si="30">IFERROR(T51/T$53,0)</f>
        <v>0</v>
      </c>
      <c r="V51" s="280"/>
      <c r="W51" s="96">
        <f t="shared" ref="W51" si="31">IFERROR(V51/V$53,0)</f>
        <v>0</v>
      </c>
      <c r="X51" s="280"/>
      <c r="Y51" s="96">
        <f t="shared" ref="Y51" si="32">IFERROR(X51/X$53,0)</f>
        <v>0</v>
      </c>
      <c r="Z51" s="280"/>
      <c r="AA51" s="96">
        <f t="shared" ref="AA51" si="33">IFERROR(Z51/Z$53,0)</f>
        <v>0</v>
      </c>
      <c r="AB51" s="280"/>
      <c r="AC51" s="96">
        <f t="shared" ref="AC51" si="34">IFERROR(AB51/AB$53,0)</f>
        <v>0</v>
      </c>
      <c r="AD51" s="280"/>
      <c r="AE51" s="96">
        <f t="shared" ref="AE51" si="35">IFERROR(AD51/AD$53,0)</f>
        <v>0</v>
      </c>
      <c r="AF51" s="280"/>
      <c r="AG51" s="96">
        <f t="shared" ref="AG51" si="36">IFERROR(AF51/AF$53,0)</f>
        <v>0</v>
      </c>
      <c r="AH51" s="280"/>
      <c r="AI51" s="96">
        <f t="shared" ref="AI51" si="37">IFERROR(AH51/AH$53,0)</f>
        <v>0</v>
      </c>
      <c r="AJ51" s="280"/>
      <c r="AK51" s="96">
        <f t="shared" ref="AK51" si="38">IFERROR(AJ51/AJ$53,0)</f>
        <v>0</v>
      </c>
      <c r="AL51" s="280"/>
      <c r="AM51" s="96">
        <f t="shared" ref="AM51" si="39">IFERROR(AL51/AL$53,0)</f>
        <v>0</v>
      </c>
      <c r="AN51" s="280"/>
      <c r="AO51" s="96">
        <f t="shared" ref="AO51" si="40">IFERROR(AN51/AN$53,0)</f>
        <v>0</v>
      </c>
      <c r="AP51" s="280"/>
      <c r="AQ51" s="96">
        <f t="shared" ref="AQ51" si="41">IFERROR(AP51/AP$53,0)</f>
        <v>0</v>
      </c>
      <c r="AR51" s="280"/>
      <c r="AS51" s="96">
        <f t="shared" ref="AS51" si="42">IFERROR(AR51/AR$53,0)</f>
        <v>0</v>
      </c>
    </row>
    <row r="52" spans="1:45" x14ac:dyDescent="0.25">
      <c r="A52" s="92" t="s">
        <v>128</v>
      </c>
      <c r="B52" s="280">
        <f t="shared" si="22"/>
        <v>0</v>
      </c>
      <c r="C52" s="98">
        <f t="shared" si="1"/>
        <v>0</v>
      </c>
      <c r="D52" s="280"/>
      <c r="E52" s="96">
        <f t="shared" si="23"/>
        <v>0</v>
      </c>
      <c r="F52" s="280"/>
      <c r="G52" s="96">
        <f t="shared" si="2"/>
        <v>0</v>
      </c>
      <c r="H52" s="280"/>
      <c r="I52" s="96">
        <f>IFERROR(H52/H$53,0)</f>
        <v>0</v>
      </c>
      <c r="J52" s="280"/>
      <c r="K52" s="96">
        <f>IFERROR(J52/J$53,0)</f>
        <v>0</v>
      </c>
      <c r="L52" s="280"/>
      <c r="M52" s="96">
        <f>IFERROR(L52/L$53,0)</f>
        <v>0</v>
      </c>
      <c r="N52" s="280"/>
      <c r="O52" s="96">
        <f>IFERROR(N52/N$53,0)</f>
        <v>0</v>
      </c>
      <c r="P52" s="280"/>
      <c r="Q52" s="96">
        <f>IFERROR(P52/P$53,0)</f>
        <v>0</v>
      </c>
      <c r="R52" s="280"/>
      <c r="S52" s="96">
        <f>IFERROR(R52/R$53,0)</f>
        <v>0</v>
      </c>
      <c r="T52" s="280"/>
      <c r="U52" s="96">
        <f>IFERROR(T52/T$53,0)</f>
        <v>0</v>
      </c>
      <c r="V52" s="280"/>
      <c r="W52" s="96">
        <f>IFERROR(V52/V$53,0)</f>
        <v>0</v>
      </c>
      <c r="X52" s="280"/>
      <c r="Y52" s="96">
        <f>IFERROR(X52/X$53,0)</f>
        <v>0</v>
      </c>
      <c r="Z52" s="280"/>
      <c r="AA52" s="96">
        <f>IFERROR(Z52/Z$53,0)</f>
        <v>0</v>
      </c>
      <c r="AB52" s="280"/>
      <c r="AC52" s="96">
        <f>IFERROR(AB52/AB$53,0)</f>
        <v>0</v>
      </c>
      <c r="AD52" s="280"/>
      <c r="AE52" s="96">
        <f>IFERROR(AD52/AD$53,0)</f>
        <v>0</v>
      </c>
      <c r="AF52" s="280"/>
      <c r="AG52" s="96">
        <f>IFERROR(AF52/AF$53,0)</f>
        <v>0</v>
      </c>
      <c r="AH52" s="280"/>
      <c r="AI52" s="96">
        <f>IFERROR(AH52/AH$53,0)</f>
        <v>0</v>
      </c>
      <c r="AJ52" s="280"/>
      <c r="AK52" s="96">
        <f>IFERROR(AJ52/AJ$53,0)</f>
        <v>0</v>
      </c>
      <c r="AL52" s="280"/>
      <c r="AM52" s="96">
        <f>IFERROR(AL52/AL$53,0)</f>
        <v>0</v>
      </c>
      <c r="AN52" s="280"/>
      <c r="AO52" s="96">
        <f>IFERROR(AN52/AN$53,0)</f>
        <v>0</v>
      </c>
      <c r="AP52" s="280"/>
      <c r="AQ52" s="96">
        <f>IFERROR(AP52/AP$53,0)</f>
        <v>0</v>
      </c>
      <c r="AR52" s="280"/>
      <c r="AS52" s="96">
        <f>IFERROR(AR52/AR$53,0)</f>
        <v>0</v>
      </c>
    </row>
    <row r="53" spans="1:45" x14ac:dyDescent="0.25">
      <c r="A53" s="92" t="s">
        <v>184</v>
      </c>
      <c r="B53" s="97">
        <f>SUM(B45:B52)</f>
        <v>0</v>
      </c>
      <c r="C53" s="98">
        <f>SUM(C45:C52)</f>
        <v>0</v>
      </c>
      <c r="D53" s="86">
        <f t="shared" ref="D53:I53" si="43">SUM(D45:D52)</f>
        <v>0</v>
      </c>
      <c r="E53" s="96">
        <f t="shared" si="43"/>
        <v>0</v>
      </c>
      <c r="F53" s="86">
        <f t="shared" si="43"/>
        <v>0</v>
      </c>
      <c r="G53" s="96">
        <f t="shared" si="43"/>
        <v>0</v>
      </c>
      <c r="H53" s="86">
        <f t="shared" si="43"/>
        <v>0</v>
      </c>
      <c r="I53" s="96">
        <f t="shared" si="43"/>
        <v>0</v>
      </c>
      <c r="J53" s="86">
        <f t="shared" ref="J53:U53" si="44">SUM(J45:J52)</f>
        <v>0</v>
      </c>
      <c r="K53" s="96">
        <f t="shared" si="44"/>
        <v>0</v>
      </c>
      <c r="L53" s="86">
        <f t="shared" si="44"/>
        <v>0</v>
      </c>
      <c r="M53" s="96">
        <f t="shared" si="44"/>
        <v>0</v>
      </c>
      <c r="N53" s="86">
        <f t="shared" si="44"/>
        <v>0</v>
      </c>
      <c r="O53" s="96">
        <f t="shared" si="44"/>
        <v>0</v>
      </c>
      <c r="P53" s="86">
        <f t="shared" si="44"/>
        <v>0</v>
      </c>
      <c r="Q53" s="96">
        <f t="shared" si="44"/>
        <v>0</v>
      </c>
      <c r="R53" s="86">
        <f t="shared" si="44"/>
        <v>0</v>
      </c>
      <c r="S53" s="96">
        <f t="shared" si="44"/>
        <v>0</v>
      </c>
      <c r="T53" s="86">
        <f t="shared" si="44"/>
        <v>0</v>
      </c>
      <c r="U53" s="96">
        <f t="shared" si="44"/>
        <v>0</v>
      </c>
      <c r="V53" s="86">
        <f>SUM(V45:V52)</f>
        <v>0</v>
      </c>
      <c r="W53" s="96">
        <f>SUM(W45:W52)</f>
        <v>0</v>
      </c>
      <c r="X53" s="86">
        <f>SUM(X45:X52)</f>
        <v>0</v>
      </c>
      <c r="Y53" s="96">
        <f>SUM(Y45:Y52)</f>
        <v>0</v>
      </c>
      <c r="Z53" s="86">
        <f t="shared" ref="Z53" si="45">SUM(Z45:Z52)</f>
        <v>0</v>
      </c>
      <c r="AA53" s="96">
        <f t="shared" ref="AA53" si="46">SUM(AA45:AA52)</f>
        <v>0</v>
      </c>
      <c r="AB53" s="86">
        <f t="shared" ref="AB53" si="47">SUM(AB45:AB52)</f>
        <v>0</v>
      </c>
      <c r="AC53" s="96">
        <f t="shared" ref="AC53" si="48">SUM(AC45:AC52)</f>
        <v>0</v>
      </c>
      <c r="AD53" s="86">
        <f t="shared" ref="AD53" si="49">SUM(AD45:AD52)</f>
        <v>0</v>
      </c>
      <c r="AE53" s="96">
        <f t="shared" ref="AE53" si="50">SUM(AE45:AE52)</f>
        <v>0</v>
      </c>
      <c r="AF53" s="86">
        <f t="shared" ref="AF53" si="51">SUM(AF45:AF52)</f>
        <v>0</v>
      </c>
      <c r="AG53" s="96">
        <f t="shared" ref="AG53" si="52">SUM(AG45:AG52)</f>
        <v>0</v>
      </c>
      <c r="AH53" s="86">
        <f t="shared" ref="AH53" si="53">SUM(AH45:AH52)</f>
        <v>0</v>
      </c>
      <c r="AI53" s="96">
        <f t="shared" ref="AI53" si="54">SUM(AI45:AI52)</f>
        <v>0</v>
      </c>
      <c r="AJ53" s="86">
        <f t="shared" ref="AJ53" si="55">SUM(AJ45:AJ52)</f>
        <v>0</v>
      </c>
      <c r="AK53" s="96">
        <f t="shared" ref="AK53" si="56">SUM(AK45:AK52)</f>
        <v>0</v>
      </c>
      <c r="AL53" s="86">
        <f t="shared" ref="AL53" si="57">SUM(AL45:AL52)</f>
        <v>0</v>
      </c>
      <c r="AM53" s="96">
        <f t="shared" ref="AM53" si="58">SUM(AM45:AM52)</f>
        <v>0</v>
      </c>
      <c r="AN53" s="86">
        <f t="shared" ref="AN53" si="59">SUM(AN45:AN52)</f>
        <v>0</v>
      </c>
      <c r="AO53" s="96">
        <f t="shared" ref="AO53" si="60">SUM(AO45:AO52)</f>
        <v>0</v>
      </c>
      <c r="AP53" s="86">
        <f t="shared" ref="AP53" si="61">SUM(AP45:AP52)</f>
        <v>0</v>
      </c>
      <c r="AQ53" s="96">
        <f t="shared" ref="AQ53" si="62">SUM(AQ45:AQ52)</f>
        <v>0</v>
      </c>
      <c r="AR53" s="86">
        <f>SUM(AR45:AR52)</f>
        <v>0</v>
      </c>
      <c r="AS53" s="96">
        <f>SUM(AS45:AS52)</f>
        <v>0</v>
      </c>
    </row>
    <row r="54" spans="1:45" x14ac:dyDescent="0.25">
      <c r="A54" s="146" t="str">
        <f>IF(B53&lt;&gt;B8,"Controllo totali: Attenzione! Il totale non coincide con il costo del progetto","Controllo totali: OK")</f>
        <v>Controllo totali: OK</v>
      </c>
      <c r="B54" s="144"/>
      <c r="C54" s="145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5"/>
    </row>
    <row r="56" spans="1:45" x14ac:dyDescent="0.25">
      <c r="A56" s="26" t="s">
        <v>746</v>
      </c>
    </row>
  </sheetData>
  <mergeCells count="46"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P104"/>
  <sheetViews>
    <sheetView topLeftCell="A73" zoomScaleNormal="100" workbookViewId="0">
      <selection sqref="A1:J4"/>
    </sheetView>
  </sheetViews>
  <sheetFormatPr defaultColWidth="9" defaultRowHeight="13.2" x14ac:dyDescent="0.25"/>
  <cols>
    <col min="1" max="1" width="11.5" style="301" customWidth="1"/>
    <col min="2" max="11" width="9" style="301"/>
    <col min="12" max="12" width="9.8984375" style="301" customWidth="1"/>
    <col min="13" max="16384" width="9" style="301"/>
  </cols>
  <sheetData>
    <row r="1" spans="1:16" x14ac:dyDescent="0.25">
      <c r="A1" s="629" t="s">
        <v>937</v>
      </c>
      <c r="B1" s="630"/>
      <c r="C1" s="630"/>
      <c r="D1" s="630"/>
      <c r="E1" s="630"/>
      <c r="F1" s="630"/>
      <c r="G1" s="630"/>
      <c r="H1" s="630"/>
      <c r="I1" s="630"/>
      <c r="J1" s="631"/>
      <c r="K1" s="349" t="s">
        <v>675</v>
      </c>
      <c r="L1" s="361"/>
    </row>
    <row r="2" spans="1:16" x14ac:dyDescent="0.25">
      <c r="A2" s="632"/>
      <c r="B2" s="621"/>
      <c r="C2" s="621"/>
      <c r="D2" s="621"/>
      <c r="E2" s="621"/>
      <c r="F2" s="621"/>
      <c r="G2" s="621"/>
      <c r="H2" s="621"/>
      <c r="I2" s="621"/>
      <c r="J2" s="633"/>
      <c r="K2" s="361"/>
      <c r="L2" s="361"/>
    </row>
    <row r="3" spans="1:16" x14ac:dyDescent="0.25">
      <c r="A3" s="632"/>
      <c r="B3" s="621"/>
      <c r="C3" s="621"/>
      <c r="D3" s="621"/>
      <c r="E3" s="621"/>
      <c r="F3" s="621"/>
      <c r="G3" s="621"/>
      <c r="H3" s="621"/>
      <c r="I3" s="621"/>
      <c r="J3" s="633"/>
      <c r="K3" s="361"/>
      <c r="L3" s="361"/>
    </row>
    <row r="4" spans="1:16" ht="13.8" thickBot="1" x14ac:dyDescent="0.3">
      <c r="A4" s="634"/>
      <c r="B4" s="635"/>
      <c r="C4" s="635"/>
      <c r="D4" s="635"/>
      <c r="E4" s="635"/>
      <c r="F4" s="635"/>
      <c r="G4" s="635"/>
      <c r="H4" s="635"/>
      <c r="I4" s="635"/>
      <c r="J4" s="636"/>
      <c r="K4" s="361"/>
      <c r="L4" s="361"/>
    </row>
    <row r="6" spans="1:16" ht="21" x14ac:dyDescent="0.4">
      <c r="A6" s="350" t="s">
        <v>966</v>
      </c>
      <c r="B6" s="350"/>
      <c r="P6" s="361"/>
    </row>
    <row r="7" spans="1:16" x14ac:dyDescent="0.25">
      <c r="G7" s="351"/>
      <c r="H7" s="352"/>
      <c r="I7" s="352"/>
      <c r="J7" s="352"/>
      <c r="K7" s="351"/>
      <c r="L7" s="352"/>
      <c r="P7" s="361"/>
    </row>
    <row r="8" spans="1:16" ht="17.399999999999999" x14ac:dyDescent="0.3">
      <c r="A8" s="363" t="s">
        <v>832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5"/>
    </row>
    <row r="9" spans="1:16" x14ac:dyDescent="0.25">
      <c r="A9" s="366"/>
      <c r="B9" s="361"/>
      <c r="C9" s="361"/>
      <c r="D9" s="361"/>
      <c r="E9" s="361"/>
      <c r="F9" s="361"/>
      <c r="G9" s="351"/>
      <c r="H9" s="352"/>
      <c r="I9" s="352"/>
      <c r="J9" s="352"/>
      <c r="K9" s="351"/>
      <c r="L9" s="367"/>
    </row>
    <row r="10" spans="1:16" ht="15.6" x14ac:dyDescent="0.25">
      <c r="A10" s="608" t="s">
        <v>916</v>
      </c>
      <c r="B10" s="609"/>
      <c r="C10" s="609"/>
      <c r="D10" s="609"/>
      <c r="E10" s="609"/>
      <c r="F10" s="353"/>
      <c r="G10" s="353"/>
      <c r="H10" s="353"/>
      <c r="I10" s="353"/>
      <c r="J10" s="353"/>
      <c r="K10" s="353"/>
      <c r="L10" s="368"/>
    </row>
    <row r="11" spans="1:16" x14ac:dyDescent="0.25">
      <c r="A11" s="623" t="s">
        <v>819</v>
      </c>
      <c r="B11" s="624" t="s">
        <v>820</v>
      </c>
      <c r="C11" s="624"/>
      <c r="D11" s="624"/>
      <c r="E11" s="625" t="s">
        <v>821</v>
      </c>
      <c r="F11" s="625"/>
      <c r="G11" s="625"/>
      <c r="H11" s="626" t="s">
        <v>822</v>
      </c>
      <c r="I11" s="626"/>
      <c r="J11" s="626"/>
      <c r="K11" s="611" t="s">
        <v>823</v>
      </c>
      <c r="L11" s="612"/>
    </row>
    <row r="12" spans="1:16" ht="26.4" x14ac:dyDescent="0.25">
      <c r="A12" s="623"/>
      <c r="B12" s="354" t="s">
        <v>824</v>
      </c>
      <c r="C12" s="354" t="s">
        <v>825</v>
      </c>
      <c r="D12" s="355" t="s">
        <v>826</v>
      </c>
      <c r="E12" s="354" t="s">
        <v>824</v>
      </c>
      <c r="F12" s="354" t="s">
        <v>825</v>
      </c>
      <c r="G12" s="355" t="s">
        <v>826</v>
      </c>
      <c r="H12" s="354" t="s">
        <v>824</v>
      </c>
      <c r="I12" s="354" t="s">
        <v>825</v>
      </c>
      <c r="J12" s="355" t="s">
        <v>826</v>
      </c>
      <c r="K12" s="611"/>
      <c r="L12" s="612"/>
    </row>
    <row r="13" spans="1:16" x14ac:dyDescent="0.25">
      <c r="A13" s="369"/>
      <c r="B13" s="397"/>
      <c r="C13" s="397"/>
      <c r="D13" s="296"/>
      <c r="E13" s="397"/>
      <c r="F13" s="397"/>
      <c r="G13" s="296"/>
      <c r="H13" s="397"/>
      <c r="I13" s="397"/>
      <c r="J13" s="296"/>
      <c r="K13" s="615"/>
      <c r="L13" s="616"/>
    </row>
    <row r="14" spans="1:16" x14ac:dyDescent="0.25">
      <c r="A14" s="369"/>
      <c r="B14" s="397"/>
      <c r="C14" s="397"/>
      <c r="D14" s="296"/>
      <c r="E14" s="397"/>
      <c r="F14" s="397"/>
      <c r="G14" s="296"/>
      <c r="H14" s="397"/>
      <c r="I14" s="397"/>
      <c r="J14" s="296"/>
      <c r="K14" s="615"/>
      <c r="L14" s="616"/>
    </row>
    <row r="15" spans="1:16" x14ac:dyDescent="0.25">
      <c r="A15" s="369"/>
      <c r="B15" s="397"/>
      <c r="C15" s="397"/>
      <c r="D15" s="296"/>
      <c r="E15" s="397"/>
      <c r="F15" s="397"/>
      <c r="G15" s="296"/>
      <c r="H15" s="397"/>
      <c r="I15" s="397"/>
      <c r="J15" s="296"/>
      <c r="K15" s="615"/>
      <c r="L15" s="616"/>
    </row>
    <row r="16" spans="1:16" x14ac:dyDescent="0.25">
      <c r="A16" s="617" t="s">
        <v>827</v>
      </c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9"/>
    </row>
    <row r="17" spans="1:12" x14ac:dyDescent="0.25">
      <c r="A17" s="620" t="s">
        <v>828</v>
      </c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2"/>
    </row>
    <row r="18" spans="1:12" x14ac:dyDescent="0.25">
      <c r="A18" s="366"/>
      <c r="B18" s="361"/>
      <c r="C18" s="361"/>
      <c r="D18" s="361"/>
      <c r="E18" s="361"/>
      <c r="F18" s="361"/>
      <c r="G18" s="351"/>
      <c r="H18" s="352"/>
      <c r="I18" s="352"/>
      <c r="J18" s="352"/>
      <c r="K18" s="351"/>
      <c r="L18" s="367"/>
    </row>
    <row r="19" spans="1:12" ht="15.6" x14ac:dyDescent="0.25">
      <c r="A19" s="608" t="s">
        <v>917</v>
      </c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10"/>
    </row>
    <row r="20" spans="1:12" ht="26.4" x14ac:dyDescent="0.25">
      <c r="A20" s="396" t="s">
        <v>819</v>
      </c>
      <c r="B20" s="611" t="s">
        <v>829</v>
      </c>
      <c r="C20" s="611"/>
      <c r="D20" s="611"/>
      <c r="E20" s="611"/>
      <c r="F20" s="611"/>
      <c r="G20" s="611"/>
      <c r="H20" s="611"/>
      <c r="I20" s="611"/>
      <c r="J20" s="611"/>
      <c r="K20" s="611"/>
      <c r="L20" s="612"/>
    </row>
    <row r="21" spans="1:12" x14ac:dyDescent="0.25">
      <c r="A21" s="370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4"/>
    </row>
    <row r="22" spans="1:12" x14ac:dyDescent="0.25">
      <c r="A22" s="370"/>
      <c r="B22" s="613"/>
      <c r="C22" s="613"/>
      <c r="D22" s="613"/>
      <c r="E22" s="613"/>
      <c r="F22" s="613"/>
      <c r="G22" s="613"/>
      <c r="H22" s="613"/>
      <c r="I22" s="613"/>
      <c r="J22" s="613"/>
      <c r="K22" s="613"/>
      <c r="L22" s="614"/>
    </row>
    <row r="23" spans="1:12" x14ac:dyDescent="0.25">
      <c r="A23" s="370"/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4"/>
    </row>
    <row r="24" spans="1:12" x14ac:dyDescent="0.25">
      <c r="A24" s="371" t="s">
        <v>827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72"/>
    </row>
    <row r="25" spans="1:12" ht="20.25" customHeight="1" x14ac:dyDescent="0.25">
      <c r="A25" s="605" t="s">
        <v>830</v>
      </c>
      <c r="B25" s="606"/>
      <c r="C25" s="606"/>
      <c r="D25" s="606"/>
      <c r="E25" s="606"/>
      <c r="F25" s="606"/>
      <c r="G25" s="606"/>
      <c r="H25" s="606"/>
      <c r="I25" s="606"/>
      <c r="J25" s="606"/>
      <c r="K25" s="606"/>
      <c r="L25" s="607"/>
    </row>
    <row r="27" spans="1:12" ht="17.399999999999999" x14ac:dyDescent="0.3">
      <c r="A27" s="363" t="s">
        <v>832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5"/>
    </row>
    <row r="28" spans="1:12" ht="12.75" customHeight="1" x14ac:dyDescent="0.3">
      <c r="A28" s="373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74"/>
    </row>
    <row r="29" spans="1:12" ht="12.75" customHeight="1" x14ac:dyDescent="0.25">
      <c r="A29" s="608" t="s">
        <v>916</v>
      </c>
      <c r="B29" s="609"/>
      <c r="C29" s="609"/>
      <c r="D29" s="609"/>
      <c r="E29" s="609"/>
      <c r="F29" s="353"/>
      <c r="G29" s="353"/>
      <c r="H29" s="353"/>
      <c r="I29" s="353"/>
      <c r="J29" s="353"/>
      <c r="K29" s="353"/>
      <c r="L29" s="368"/>
    </row>
    <row r="30" spans="1:12" x14ac:dyDescent="0.25">
      <c r="A30" s="623" t="s">
        <v>819</v>
      </c>
      <c r="B30" s="624" t="s">
        <v>820</v>
      </c>
      <c r="C30" s="624"/>
      <c r="D30" s="624"/>
      <c r="E30" s="625" t="s">
        <v>821</v>
      </c>
      <c r="F30" s="625"/>
      <c r="G30" s="625"/>
      <c r="H30" s="626" t="s">
        <v>822</v>
      </c>
      <c r="I30" s="626"/>
      <c r="J30" s="626"/>
      <c r="K30" s="611" t="s">
        <v>823</v>
      </c>
      <c r="L30" s="612"/>
    </row>
    <row r="31" spans="1:12" ht="26.4" x14ac:dyDescent="0.25">
      <c r="A31" s="623"/>
      <c r="B31" s="354" t="s">
        <v>824</v>
      </c>
      <c r="C31" s="354" t="s">
        <v>825</v>
      </c>
      <c r="D31" s="355" t="s">
        <v>826</v>
      </c>
      <c r="E31" s="354" t="s">
        <v>824</v>
      </c>
      <c r="F31" s="354" t="s">
        <v>825</v>
      </c>
      <c r="G31" s="355" t="s">
        <v>826</v>
      </c>
      <c r="H31" s="354" t="s">
        <v>824</v>
      </c>
      <c r="I31" s="354" t="s">
        <v>825</v>
      </c>
      <c r="J31" s="355" t="s">
        <v>826</v>
      </c>
      <c r="K31" s="611"/>
      <c r="L31" s="612"/>
    </row>
    <row r="32" spans="1:12" x14ac:dyDescent="0.25">
      <c r="A32" s="369"/>
      <c r="B32" s="397"/>
      <c r="C32" s="397"/>
      <c r="D32" s="296"/>
      <c r="E32" s="397"/>
      <c r="F32" s="397"/>
      <c r="G32" s="296"/>
      <c r="H32" s="397"/>
      <c r="I32" s="397"/>
      <c r="J32" s="296"/>
      <c r="K32" s="615"/>
      <c r="L32" s="616"/>
    </row>
    <row r="33" spans="1:12" x14ac:dyDescent="0.25">
      <c r="A33" s="369"/>
      <c r="B33" s="397"/>
      <c r="C33" s="397"/>
      <c r="D33" s="296"/>
      <c r="E33" s="397"/>
      <c r="F33" s="397"/>
      <c r="G33" s="296"/>
      <c r="H33" s="397"/>
      <c r="I33" s="397"/>
      <c r="J33" s="296"/>
      <c r="K33" s="627"/>
      <c r="L33" s="628"/>
    </row>
    <row r="34" spans="1:12" x14ac:dyDescent="0.25">
      <c r="A34" s="369"/>
      <c r="B34" s="397"/>
      <c r="C34" s="397"/>
      <c r="D34" s="296"/>
      <c r="E34" s="397"/>
      <c r="F34" s="397"/>
      <c r="G34" s="296"/>
      <c r="H34" s="397"/>
      <c r="I34" s="397"/>
      <c r="J34" s="296"/>
      <c r="K34" s="615"/>
      <c r="L34" s="616"/>
    </row>
    <row r="35" spans="1:12" ht="12.75" customHeight="1" x14ac:dyDescent="0.25">
      <c r="A35" s="617" t="s">
        <v>827</v>
      </c>
      <c r="B35" s="618"/>
      <c r="C35" s="618"/>
      <c r="D35" s="618"/>
      <c r="E35" s="618"/>
      <c r="F35" s="618"/>
      <c r="G35" s="618"/>
      <c r="H35" s="618"/>
      <c r="I35" s="618"/>
      <c r="J35" s="618"/>
      <c r="K35" s="618"/>
      <c r="L35" s="619"/>
    </row>
    <row r="36" spans="1:12" x14ac:dyDescent="0.25">
      <c r="A36" s="620" t="s">
        <v>828</v>
      </c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2"/>
    </row>
    <row r="37" spans="1:12" x14ac:dyDescent="0.25">
      <c r="A37" s="366"/>
      <c r="B37" s="361"/>
      <c r="C37" s="361"/>
      <c r="D37" s="361"/>
      <c r="E37" s="361"/>
      <c r="F37" s="361"/>
      <c r="G37" s="351"/>
      <c r="H37" s="352"/>
      <c r="I37" s="352"/>
      <c r="J37" s="352"/>
      <c r="K37" s="351"/>
      <c r="L37" s="367"/>
    </row>
    <row r="38" spans="1:12" ht="15.6" x14ac:dyDescent="0.25">
      <c r="A38" s="608" t="s">
        <v>917</v>
      </c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10"/>
    </row>
    <row r="39" spans="1:12" ht="26.4" x14ac:dyDescent="0.25">
      <c r="A39" s="396" t="s">
        <v>819</v>
      </c>
      <c r="B39" s="611" t="s">
        <v>829</v>
      </c>
      <c r="C39" s="611"/>
      <c r="D39" s="611"/>
      <c r="E39" s="611"/>
      <c r="F39" s="611"/>
      <c r="G39" s="611"/>
      <c r="H39" s="611"/>
      <c r="I39" s="611"/>
      <c r="J39" s="611"/>
      <c r="K39" s="611"/>
      <c r="L39" s="612"/>
    </row>
    <row r="40" spans="1:12" x14ac:dyDescent="0.25">
      <c r="A40" s="370"/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4"/>
    </row>
    <row r="41" spans="1:12" x14ac:dyDescent="0.25">
      <c r="A41" s="370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4"/>
    </row>
    <row r="42" spans="1:12" x14ac:dyDescent="0.25">
      <c r="A42" s="370"/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4"/>
    </row>
    <row r="43" spans="1:12" x14ac:dyDescent="0.25">
      <c r="A43" s="371" t="s">
        <v>827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72"/>
    </row>
    <row r="44" spans="1:12" x14ac:dyDescent="0.25">
      <c r="A44" s="605" t="s">
        <v>830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7"/>
    </row>
    <row r="47" spans="1:12" ht="17.399999999999999" x14ac:dyDescent="0.3">
      <c r="A47" s="363" t="s">
        <v>832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365"/>
    </row>
    <row r="48" spans="1:12" ht="12.75" customHeight="1" x14ac:dyDescent="0.25">
      <c r="A48" s="366"/>
      <c r="B48" s="361"/>
      <c r="C48" s="361"/>
      <c r="D48" s="361"/>
      <c r="E48" s="361"/>
      <c r="F48" s="361"/>
      <c r="G48" s="351"/>
      <c r="H48" s="352"/>
      <c r="I48" s="352"/>
      <c r="J48" s="352"/>
      <c r="K48" s="351"/>
      <c r="L48" s="367"/>
    </row>
    <row r="49" spans="1:12" ht="15.6" x14ac:dyDescent="0.25">
      <c r="A49" s="608" t="s">
        <v>916</v>
      </c>
      <c r="B49" s="609"/>
      <c r="C49" s="609"/>
      <c r="D49" s="609"/>
      <c r="E49" s="609"/>
      <c r="F49" s="353"/>
      <c r="G49" s="353"/>
      <c r="H49" s="353"/>
      <c r="I49" s="353"/>
      <c r="J49" s="353"/>
      <c r="K49" s="353"/>
      <c r="L49" s="368"/>
    </row>
    <row r="50" spans="1:12" x14ac:dyDescent="0.25">
      <c r="A50" s="623" t="s">
        <v>819</v>
      </c>
      <c r="B50" s="624" t="s">
        <v>820</v>
      </c>
      <c r="C50" s="624"/>
      <c r="D50" s="624"/>
      <c r="E50" s="625" t="s">
        <v>821</v>
      </c>
      <c r="F50" s="625"/>
      <c r="G50" s="625"/>
      <c r="H50" s="626" t="s">
        <v>822</v>
      </c>
      <c r="I50" s="626"/>
      <c r="J50" s="626"/>
      <c r="K50" s="611" t="s">
        <v>823</v>
      </c>
      <c r="L50" s="612"/>
    </row>
    <row r="51" spans="1:12" ht="26.4" x14ac:dyDescent="0.25">
      <c r="A51" s="623"/>
      <c r="B51" s="354" t="s">
        <v>824</v>
      </c>
      <c r="C51" s="354" t="s">
        <v>825</v>
      </c>
      <c r="D51" s="355" t="s">
        <v>826</v>
      </c>
      <c r="E51" s="354" t="s">
        <v>824</v>
      </c>
      <c r="F51" s="354" t="s">
        <v>825</v>
      </c>
      <c r="G51" s="355" t="s">
        <v>826</v>
      </c>
      <c r="H51" s="354" t="s">
        <v>824</v>
      </c>
      <c r="I51" s="354" t="s">
        <v>825</v>
      </c>
      <c r="J51" s="355" t="s">
        <v>826</v>
      </c>
      <c r="K51" s="611"/>
      <c r="L51" s="612"/>
    </row>
    <row r="52" spans="1:12" x14ac:dyDescent="0.25">
      <c r="A52" s="369"/>
      <c r="B52" s="404"/>
      <c r="C52" s="404"/>
      <c r="D52" s="296"/>
      <c r="E52" s="404"/>
      <c r="F52" s="404"/>
      <c r="G52" s="296"/>
      <c r="H52" s="404"/>
      <c r="I52" s="404"/>
      <c r="J52" s="296"/>
      <c r="K52" s="615"/>
      <c r="L52" s="616"/>
    </row>
    <row r="53" spans="1:12" x14ac:dyDescent="0.25">
      <c r="A53" s="369"/>
      <c r="B53" s="404"/>
      <c r="C53" s="404"/>
      <c r="D53" s="296"/>
      <c r="E53" s="404"/>
      <c r="F53" s="404"/>
      <c r="G53" s="296"/>
      <c r="H53" s="404"/>
      <c r="I53" s="404"/>
      <c r="J53" s="296"/>
      <c r="K53" s="615"/>
      <c r="L53" s="616"/>
    </row>
    <row r="54" spans="1:12" ht="12.75" customHeight="1" x14ac:dyDescent="0.25">
      <c r="A54" s="369"/>
      <c r="B54" s="404"/>
      <c r="C54" s="404"/>
      <c r="D54" s="296"/>
      <c r="E54" s="404"/>
      <c r="F54" s="404"/>
      <c r="G54" s="296"/>
      <c r="H54" s="404"/>
      <c r="I54" s="404"/>
      <c r="J54" s="296"/>
      <c r="K54" s="615"/>
      <c r="L54" s="616"/>
    </row>
    <row r="55" spans="1:12" x14ac:dyDescent="0.25">
      <c r="A55" s="617" t="s">
        <v>827</v>
      </c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9"/>
    </row>
    <row r="56" spans="1:12" x14ac:dyDescent="0.25">
      <c r="A56" s="620" t="s">
        <v>828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2"/>
    </row>
    <row r="57" spans="1:12" x14ac:dyDescent="0.25">
      <c r="A57" s="366"/>
      <c r="B57" s="361"/>
      <c r="C57" s="361"/>
      <c r="D57" s="361"/>
      <c r="E57" s="361"/>
      <c r="F57" s="361"/>
      <c r="G57" s="351"/>
      <c r="H57" s="352"/>
      <c r="I57" s="352"/>
      <c r="J57" s="352"/>
      <c r="K57" s="351"/>
      <c r="L57" s="367"/>
    </row>
    <row r="58" spans="1:12" ht="15.6" x14ac:dyDescent="0.25">
      <c r="A58" s="608" t="s">
        <v>917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10"/>
    </row>
    <row r="59" spans="1:12" ht="26.4" x14ac:dyDescent="0.25">
      <c r="A59" s="403" t="s">
        <v>819</v>
      </c>
      <c r="B59" s="611" t="s">
        <v>829</v>
      </c>
      <c r="C59" s="611"/>
      <c r="D59" s="611"/>
      <c r="E59" s="611"/>
      <c r="F59" s="611"/>
      <c r="G59" s="611"/>
      <c r="H59" s="611"/>
      <c r="I59" s="611"/>
      <c r="J59" s="611"/>
      <c r="K59" s="611"/>
      <c r="L59" s="612"/>
    </row>
    <row r="60" spans="1:12" x14ac:dyDescent="0.25">
      <c r="A60" s="370"/>
      <c r="B60" s="613"/>
      <c r="C60" s="613"/>
      <c r="D60" s="613"/>
      <c r="E60" s="613"/>
      <c r="F60" s="613"/>
      <c r="G60" s="613"/>
      <c r="H60" s="613"/>
      <c r="I60" s="613"/>
      <c r="J60" s="613"/>
      <c r="K60" s="613"/>
      <c r="L60" s="614"/>
    </row>
    <row r="61" spans="1:12" x14ac:dyDescent="0.25">
      <c r="A61" s="370"/>
      <c r="B61" s="613"/>
      <c r="C61" s="613"/>
      <c r="D61" s="613"/>
      <c r="E61" s="613"/>
      <c r="F61" s="613"/>
      <c r="G61" s="613"/>
      <c r="H61" s="613"/>
      <c r="I61" s="613"/>
      <c r="J61" s="613"/>
      <c r="K61" s="613"/>
      <c r="L61" s="614"/>
    </row>
    <row r="62" spans="1:12" x14ac:dyDescent="0.25">
      <c r="A62" s="370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4"/>
    </row>
    <row r="63" spans="1:12" x14ac:dyDescent="0.25">
      <c r="A63" s="371" t="s">
        <v>827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72"/>
    </row>
    <row r="64" spans="1:12" x14ac:dyDescent="0.25">
      <c r="A64" s="605" t="s">
        <v>830</v>
      </c>
      <c r="B64" s="606"/>
      <c r="C64" s="606"/>
      <c r="D64" s="606"/>
      <c r="E64" s="606"/>
      <c r="F64" s="606"/>
      <c r="G64" s="606"/>
      <c r="H64" s="606"/>
      <c r="I64" s="606"/>
      <c r="J64" s="606"/>
      <c r="K64" s="606"/>
      <c r="L64" s="607"/>
    </row>
    <row r="67" spans="1:12" ht="17.399999999999999" x14ac:dyDescent="0.3">
      <c r="A67" s="363" t="s">
        <v>832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5"/>
    </row>
    <row r="68" spans="1:12" x14ac:dyDescent="0.25">
      <c r="A68" s="366"/>
      <c r="B68" s="361"/>
      <c r="C68" s="361"/>
      <c r="D68" s="361"/>
      <c r="E68" s="361"/>
      <c r="F68" s="361"/>
      <c r="G68" s="351"/>
      <c r="H68" s="352"/>
      <c r="I68" s="352"/>
      <c r="J68" s="352"/>
      <c r="K68" s="351"/>
      <c r="L68" s="367"/>
    </row>
    <row r="69" spans="1:12" ht="15.6" x14ac:dyDescent="0.25">
      <c r="A69" s="608" t="s">
        <v>916</v>
      </c>
      <c r="B69" s="609"/>
      <c r="C69" s="609"/>
      <c r="D69" s="609"/>
      <c r="E69" s="609"/>
      <c r="F69" s="353"/>
      <c r="G69" s="353"/>
      <c r="H69" s="353"/>
      <c r="I69" s="353"/>
      <c r="J69" s="353"/>
      <c r="K69" s="353"/>
      <c r="L69" s="368"/>
    </row>
    <row r="70" spans="1:12" x14ac:dyDescent="0.25">
      <c r="A70" s="623" t="s">
        <v>819</v>
      </c>
      <c r="B70" s="624" t="s">
        <v>820</v>
      </c>
      <c r="C70" s="624"/>
      <c r="D70" s="624"/>
      <c r="E70" s="625" t="s">
        <v>821</v>
      </c>
      <c r="F70" s="625"/>
      <c r="G70" s="625"/>
      <c r="H70" s="626" t="s">
        <v>822</v>
      </c>
      <c r="I70" s="626"/>
      <c r="J70" s="626"/>
      <c r="K70" s="611" t="s">
        <v>823</v>
      </c>
      <c r="L70" s="612"/>
    </row>
    <row r="71" spans="1:12" ht="26.4" x14ac:dyDescent="0.25">
      <c r="A71" s="623"/>
      <c r="B71" s="354" t="s">
        <v>824</v>
      </c>
      <c r="C71" s="354" t="s">
        <v>825</v>
      </c>
      <c r="D71" s="355" t="s">
        <v>826</v>
      </c>
      <c r="E71" s="354" t="s">
        <v>824</v>
      </c>
      <c r="F71" s="354" t="s">
        <v>825</v>
      </c>
      <c r="G71" s="355" t="s">
        <v>826</v>
      </c>
      <c r="H71" s="354" t="s">
        <v>824</v>
      </c>
      <c r="I71" s="354" t="s">
        <v>825</v>
      </c>
      <c r="J71" s="355" t="s">
        <v>826</v>
      </c>
      <c r="K71" s="611"/>
      <c r="L71" s="612"/>
    </row>
    <row r="72" spans="1:12" x14ac:dyDescent="0.25">
      <c r="A72" s="369"/>
      <c r="B72" s="404"/>
      <c r="C72" s="404"/>
      <c r="D72" s="296"/>
      <c r="E72" s="404"/>
      <c r="F72" s="404"/>
      <c r="G72" s="296"/>
      <c r="H72" s="404"/>
      <c r="I72" s="404"/>
      <c r="J72" s="296"/>
      <c r="K72" s="615"/>
      <c r="L72" s="616"/>
    </row>
    <row r="73" spans="1:12" x14ac:dyDescent="0.25">
      <c r="A73" s="369"/>
      <c r="B73" s="404"/>
      <c r="C73" s="404"/>
      <c r="D73" s="296"/>
      <c r="E73" s="404"/>
      <c r="F73" s="404"/>
      <c r="G73" s="296"/>
      <c r="H73" s="404"/>
      <c r="I73" s="404"/>
      <c r="J73" s="296"/>
      <c r="K73" s="615"/>
      <c r="L73" s="616"/>
    </row>
    <row r="74" spans="1:12" x14ac:dyDescent="0.25">
      <c r="A74" s="369"/>
      <c r="B74" s="404"/>
      <c r="C74" s="404"/>
      <c r="D74" s="296"/>
      <c r="E74" s="404"/>
      <c r="F74" s="404"/>
      <c r="G74" s="296"/>
      <c r="H74" s="404"/>
      <c r="I74" s="404"/>
      <c r="J74" s="296"/>
      <c r="K74" s="615"/>
      <c r="L74" s="616"/>
    </row>
    <row r="75" spans="1:12" x14ac:dyDescent="0.25">
      <c r="A75" s="617" t="s">
        <v>827</v>
      </c>
      <c r="B75" s="618"/>
      <c r="C75" s="618"/>
      <c r="D75" s="618"/>
      <c r="E75" s="618"/>
      <c r="F75" s="618"/>
      <c r="G75" s="618"/>
      <c r="H75" s="618"/>
      <c r="I75" s="618"/>
      <c r="J75" s="618"/>
      <c r="K75" s="618"/>
      <c r="L75" s="619"/>
    </row>
    <row r="76" spans="1:12" x14ac:dyDescent="0.25">
      <c r="A76" s="620" t="s">
        <v>828</v>
      </c>
      <c r="B76" s="621"/>
      <c r="C76" s="621"/>
      <c r="D76" s="621"/>
      <c r="E76" s="621"/>
      <c r="F76" s="621"/>
      <c r="G76" s="621"/>
      <c r="H76" s="621"/>
      <c r="I76" s="621"/>
      <c r="J76" s="621"/>
      <c r="K76" s="621"/>
      <c r="L76" s="622"/>
    </row>
    <row r="77" spans="1:12" x14ac:dyDescent="0.25">
      <c r="A77" s="366"/>
      <c r="B77" s="361"/>
      <c r="C77" s="361"/>
      <c r="D77" s="361"/>
      <c r="E77" s="361"/>
      <c r="F77" s="361"/>
      <c r="G77" s="351"/>
      <c r="H77" s="352"/>
      <c r="I77" s="352"/>
      <c r="J77" s="352"/>
      <c r="K77" s="351"/>
      <c r="L77" s="367"/>
    </row>
    <row r="78" spans="1:12" ht="15.6" x14ac:dyDescent="0.25">
      <c r="A78" s="608" t="s">
        <v>917</v>
      </c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10"/>
    </row>
    <row r="79" spans="1:12" ht="26.4" x14ac:dyDescent="0.25">
      <c r="A79" s="403" t="s">
        <v>819</v>
      </c>
      <c r="B79" s="611" t="s">
        <v>829</v>
      </c>
      <c r="C79" s="611"/>
      <c r="D79" s="611"/>
      <c r="E79" s="611"/>
      <c r="F79" s="611"/>
      <c r="G79" s="611"/>
      <c r="H79" s="611"/>
      <c r="I79" s="611"/>
      <c r="J79" s="611"/>
      <c r="K79" s="611"/>
      <c r="L79" s="612"/>
    </row>
    <row r="80" spans="1:12" x14ac:dyDescent="0.25">
      <c r="A80" s="370"/>
      <c r="B80" s="613"/>
      <c r="C80" s="613"/>
      <c r="D80" s="613"/>
      <c r="E80" s="613"/>
      <c r="F80" s="613"/>
      <c r="G80" s="613"/>
      <c r="H80" s="613"/>
      <c r="I80" s="613"/>
      <c r="J80" s="613"/>
      <c r="K80" s="613"/>
      <c r="L80" s="614"/>
    </row>
    <row r="81" spans="1:12" x14ac:dyDescent="0.25">
      <c r="A81" s="370"/>
      <c r="B81" s="613"/>
      <c r="C81" s="613"/>
      <c r="D81" s="613"/>
      <c r="E81" s="613"/>
      <c r="F81" s="613"/>
      <c r="G81" s="613"/>
      <c r="H81" s="613"/>
      <c r="I81" s="613"/>
      <c r="J81" s="613"/>
      <c r="K81" s="613"/>
      <c r="L81" s="614"/>
    </row>
    <row r="82" spans="1:12" x14ac:dyDescent="0.25">
      <c r="A82" s="370"/>
      <c r="B82" s="613"/>
      <c r="C82" s="613"/>
      <c r="D82" s="613"/>
      <c r="E82" s="613"/>
      <c r="F82" s="613"/>
      <c r="G82" s="613"/>
      <c r="H82" s="613"/>
      <c r="I82" s="613"/>
      <c r="J82" s="613"/>
      <c r="K82" s="613"/>
      <c r="L82" s="614"/>
    </row>
    <row r="83" spans="1:12" x14ac:dyDescent="0.25">
      <c r="A83" s="371" t="s">
        <v>827</v>
      </c>
      <c r="B83" s="356"/>
      <c r="C83" s="356"/>
      <c r="D83" s="356"/>
      <c r="E83" s="356"/>
      <c r="F83" s="356"/>
      <c r="G83" s="356"/>
      <c r="H83" s="356"/>
      <c r="I83" s="356"/>
      <c r="J83" s="356"/>
      <c r="K83" s="356"/>
      <c r="L83" s="372"/>
    </row>
    <row r="84" spans="1:12" x14ac:dyDescent="0.25">
      <c r="A84" s="605" t="s">
        <v>830</v>
      </c>
      <c r="B84" s="606"/>
      <c r="C84" s="606"/>
      <c r="D84" s="606"/>
      <c r="E84" s="606"/>
      <c r="F84" s="606"/>
      <c r="G84" s="606"/>
      <c r="H84" s="606"/>
      <c r="I84" s="606"/>
      <c r="J84" s="606"/>
      <c r="K84" s="606"/>
      <c r="L84" s="607"/>
    </row>
    <row r="87" spans="1:12" ht="17.399999999999999" x14ac:dyDescent="0.3">
      <c r="A87" s="363" t="s">
        <v>832</v>
      </c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5"/>
    </row>
    <row r="88" spans="1:12" x14ac:dyDescent="0.25">
      <c r="A88" s="366"/>
      <c r="B88" s="361"/>
      <c r="C88" s="361"/>
      <c r="D88" s="361"/>
      <c r="E88" s="361"/>
      <c r="F88" s="361"/>
      <c r="G88" s="351"/>
      <c r="H88" s="352"/>
      <c r="I88" s="352"/>
      <c r="J88" s="352"/>
      <c r="K88" s="351"/>
      <c r="L88" s="367"/>
    </row>
    <row r="89" spans="1:12" ht="15.6" x14ac:dyDescent="0.25">
      <c r="A89" s="608" t="s">
        <v>916</v>
      </c>
      <c r="B89" s="609"/>
      <c r="C89" s="609"/>
      <c r="D89" s="609"/>
      <c r="E89" s="609"/>
      <c r="F89" s="353"/>
      <c r="G89" s="353"/>
      <c r="H89" s="353"/>
      <c r="I89" s="353"/>
      <c r="J89" s="353"/>
      <c r="K89" s="353"/>
      <c r="L89" s="368"/>
    </row>
    <row r="90" spans="1:12" x14ac:dyDescent="0.25">
      <c r="A90" s="623" t="s">
        <v>819</v>
      </c>
      <c r="B90" s="624" t="s">
        <v>820</v>
      </c>
      <c r="C90" s="624"/>
      <c r="D90" s="624"/>
      <c r="E90" s="625" t="s">
        <v>821</v>
      </c>
      <c r="F90" s="625"/>
      <c r="G90" s="625"/>
      <c r="H90" s="626" t="s">
        <v>822</v>
      </c>
      <c r="I90" s="626"/>
      <c r="J90" s="626"/>
      <c r="K90" s="611" t="s">
        <v>823</v>
      </c>
      <c r="L90" s="612"/>
    </row>
    <row r="91" spans="1:12" ht="26.4" x14ac:dyDescent="0.25">
      <c r="A91" s="623"/>
      <c r="B91" s="354" t="s">
        <v>824</v>
      </c>
      <c r="C91" s="354" t="s">
        <v>825</v>
      </c>
      <c r="D91" s="355" t="s">
        <v>826</v>
      </c>
      <c r="E91" s="354" t="s">
        <v>824</v>
      </c>
      <c r="F91" s="354" t="s">
        <v>825</v>
      </c>
      <c r="G91" s="355" t="s">
        <v>826</v>
      </c>
      <c r="H91" s="354" t="s">
        <v>824</v>
      </c>
      <c r="I91" s="354" t="s">
        <v>825</v>
      </c>
      <c r="J91" s="355" t="s">
        <v>826</v>
      </c>
      <c r="K91" s="611"/>
      <c r="L91" s="612"/>
    </row>
    <row r="92" spans="1:12" x14ac:dyDescent="0.25">
      <c r="A92" s="369"/>
      <c r="B92" s="404"/>
      <c r="C92" s="404"/>
      <c r="D92" s="296"/>
      <c r="E92" s="404"/>
      <c r="F92" s="404"/>
      <c r="G92" s="296"/>
      <c r="H92" s="404"/>
      <c r="I92" s="404"/>
      <c r="J92" s="296"/>
      <c r="K92" s="615"/>
      <c r="L92" s="616"/>
    </row>
    <row r="93" spans="1:12" x14ac:dyDescent="0.25">
      <c r="A93" s="369"/>
      <c r="B93" s="404"/>
      <c r="C93" s="404"/>
      <c r="D93" s="296"/>
      <c r="E93" s="404"/>
      <c r="F93" s="404"/>
      <c r="G93" s="296"/>
      <c r="H93" s="404"/>
      <c r="I93" s="404"/>
      <c r="J93" s="296"/>
      <c r="K93" s="615"/>
      <c r="L93" s="616"/>
    </row>
    <row r="94" spans="1:12" x14ac:dyDescent="0.25">
      <c r="A94" s="369"/>
      <c r="B94" s="404"/>
      <c r="C94" s="404"/>
      <c r="D94" s="296"/>
      <c r="E94" s="404"/>
      <c r="F94" s="404"/>
      <c r="G94" s="296"/>
      <c r="H94" s="404"/>
      <c r="I94" s="404"/>
      <c r="J94" s="296"/>
      <c r="K94" s="615"/>
      <c r="L94" s="616"/>
    </row>
    <row r="95" spans="1:12" x14ac:dyDescent="0.25">
      <c r="A95" s="617" t="s">
        <v>827</v>
      </c>
      <c r="B95" s="618"/>
      <c r="C95" s="618"/>
      <c r="D95" s="618"/>
      <c r="E95" s="618"/>
      <c r="F95" s="618"/>
      <c r="G95" s="618"/>
      <c r="H95" s="618"/>
      <c r="I95" s="618"/>
      <c r="J95" s="618"/>
      <c r="K95" s="618"/>
      <c r="L95" s="619"/>
    </row>
    <row r="96" spans="1:12" x14ac:dyDescent="0.25">
      <c r="A96" s="620" t="s">
        <v>828</v>
      </c>
      <c r="B96" s="621"/>
      <c r="C96" s="621"/>
      <c r="D96" s="621"/>
      <c r="E96" s="621"/>
      <c r="F96" s="621"/>
      <c r="G96" s="621"/>
      <c r="H96" s="621"/>
      <c r="I96" s="621"/>
      <c r="J96" s="621"/>
      <c r="K96" s="621"/>
      <c r="L96" s="622"/>
    </row>
    <row r="97" spans="1:12" x14ac:dyDescent="0.25">
      <c r="A97" s="366"/>
      <c r="B97" s="361"/>
      <c r="C97" s="361"/>
      <c r="D97" s="361"/>
      <c r="E97" s="361"/>
      <c r="F97" s="361"/>
      <c r="G97" s="351"/>
      <c r="H97" s="352"/>
      <c r="I97" s="352"/>
      <c r="J97" s="352"/>
      <c r="K97" s="351"/>
      <c r="L97" s="367"/>
    </row>
    <row r="98" spans="1:12" ht="15.6" x14ac:dyDescent="0.25">
      <c r="A98" s="608" t="s">
        <v>917</v>
      </c>
      <c r="B98" s="609"/>
      <c r="C98" s="609"/>
      <c r="D98" s="609"/>
      <c r="E98" s="609"/>
      <c r="F98" s="609"/>
      <c r="G98" s="609"/>
      <c r="H98" s="609"/>
      <c r="I98" s="609"/>
      <c r="J98" s="609"/>
      <c r="K98" s="609"/>
      <c r="L98" s="610"/>
    </row>
    <row r="99" spans="1:12" ht="26.4" x14ac:dyDescent="0.25">
      <c r="A99" s="403" t="s">
        <v>819</v>
      </c>
      <c r="B99" s="611" t="s">
        <v>829</v>
      </c>
      <c r="C99" s="611"/>
      <c r="D99" s="611"/>
      <c r="E99" s="611"/>
      <c r="F99" s="611"/>
      <c r="G99" s="611"/>
      <c r="H99" s="611"/>
      <c r="I99" s="611"/>
      <c r="J99" s="611"/>
      <c r="K99" s="611"/>
      <c r="L99" s="612"/>
    </row>
    <row r="100" spans="1:12" x14ac:dyDescent="0.25">
      <c r="A100" s="370"/>
      <c r="B100" s="613"/>
      <c r="C100" s="613"/>
      <c r="D100" s="613"/>
      <c r="E100" s="613"/>
      <c r="F100" s="613"/>
      <c r="G100" s="613"/>
      <c r="H100" s="613"/>
      <c r="I100" s="613"/>
      <c r="J100" s="613"/>
      <c r="K100" s="613"/>
      <c r="L100" s="614"/>
    </row>
    <row r="101" spans="1:12" x14ac:dyDescent="0.25">
      <c r="A101" s="370"/>
      <c r="B101" s="613"/>
      <c r="C101" s="613"/>
      <c r="D101" s="613"/>
      <c r="E101" s="613"/>
      <c r="F101" s="613"/>
      <c r="G101" s="613"/>
      <c r="H101" s="613"/>
      <c r="I101" s="613"/>
      <c r="J101" s="613"/>
      <c r="K101" s="613"/>
      <c r="L101" s="614"/>
    </row>
    <row r="102" spans="1:12" x14ac:dyDescent="0.25">
      <c r="A102" s="370"/>
      <c r="B102" s="613"/>
      <c r="C102" s="613"/>
      <c r="D102" s="613"/>
      <c r="E102" s="613"/>
      <c r="F102" s="613"/>
      <c r="G102" s="613"/>
      <c r="H102" s="613"/>
      <c r="I102" s="613"/>
      <c r="J102" s="613"/>
      <c r="K102" s="613"/>
      <c r="L102" s="614"/>
    </row>
    <row r="103" spans="1:12" x14ac:dyDescent="0.25">
      <c r="A103" s="371" t="s">
        <v>827</v>
      </c>
      <c r="B103" s="356"/>
      <c r="C103" s="356"/>
      <c r="D103" s="356"/>
      <c r="E103" s="356"/>
      <c r="F103" s="356"/>
      <c r="G103" s="356"/>
      <c r="H103" s="356"/>
      <c r="I103" s="356"/>
      <c r="J103" s="356"/>
      <c r="K103" s="356"/>
      <c r="L103" s="372"/>
    </row>
    <row r="104" spans="1:12" x14ac:dyDescent="0.25">
      <c r="A104" s="605" t="s">
        <v>830</v>
      </c>
      <c r="B104" s="606"/>
      <c r="C104" s="606"/>
      <c r="D104" s="606"/>
      <c r="E104" s="606"/>
      <c r="F104" s="606"/>
      <c r="G104" s="606"/>
      <c r="H104" s="606"/>
      <c r="I104" s="606"/>
      <c r="J104" s="606"/>
      <c r="K104" s="606"/>
      <c r="L104" s="607"/>
    </row>
  </sheetData>
  <sheetProtection insertRows="0"/>
  <mergeCells count="86">
    <mergeCell ref="A1:J4"/>
    <mergeCell ref="A44:L44"/>
    <mergeCell ref="A29:E29"/>
    <mergeCell ref="A30:A31"/>
    <mergeCell ref="B30:D30"/>
    <mergeCell ref="E30:G30"/>
    <mergeCell ref="B39:L39"/>
    <mergeCell ref="B40:L40"/>
    <mergeCell ref="H30:J30"/>
    <mergeCell ref="K30:L31"/>
    <mergeCell ref="A35:L35"/>
    <mergeCell ref="A38:L38"/>
    <mergeCell ref="B42:L42"/>
    <mergeCell ref="K32:L32"/>
    <mergeCell ref="K34:L34"/>
    <mergeCell ref="A36:L36"/>
    <mergeCell ref="B41:L41"/>
    <mergeCell ref="A16:L16"/>
    <mergeCell ref="A17:L17"/>
    <mergeCell ref="A19:L19"/>
    <mergeCell ref="K11:L12"/>
    <mergeCell ref="K13:L13"/>
    <mergeCell ref="K14:L14"/>
    <mergeCell ref="K15:L15"/>
    <mergeCell ref="B20:L20"/>
    <mergeCell ref="B21:L21"/>
    <mergeCell ref="A25:L25"/>
    <mergeCell ref="B22:L22"/>
    <mergeCell ref="B23:L23"/>
    <mergeCell ref="K33:L33"/>
    <mergeCell ref="A10:E10"/>
    <mergeCell ref="A11:A12"/>
    <mergeCell ref="B11:D11"/>
    <mergeCell ref="E11:G11"/>
    <mergeCell ref="H11:J11"/>
    <mergeCell ref="B61:L61"/>
    <mergeCell ref="B62:L62"/>
    <mergeCell ref="A56:L56"/>
    <mergeCell ref="B59:L59"/>
    <mergeCell ref="K52:L52"/>
    <mergeCell ref="B60:L60"/>
    <mergeCell ref="A49:E49"/>
    <mergeCell ref="A50:A51"/>
    <mergeCell ref="B50:D50"/>
    <mergeCell ref="E50:G50"/>
    <mergeCell ref="H50:J50"/>
    <mergeCell ref="K50:L51"/>
    <mergeCell ref="K53:L53"/>
    <mergeCell ref="K54:L54"/>
    <mergeCell ref="A55:L55"/>
    <mergeCell ref="A58:L58"/>
    <mergeCell ref="A64:L64"/>
    <mergeCell ref="A69:E69"/>
    <mergeCell ref="A70:A71"/>
    <mergeCell ref="B70:D70"/>
    <mergeCell ref="E70:G70"/>
    <mergeCell ref="H70:J70"/>
    <mergeCell ref="K70:L71"/>
    <mergeCell ref="K72:L72"/>
    <mergeCell ref="K73:L73"/>
    <mergeCell ref="K74:L74"/>
    <mergeCell ref="A75:L75"/>
    <mergeCell ref="A76:L76"/>
    <mergeCell ref="A78:L78"/>
    <mergeCell ref="B79:L79"/>
    <mergeCell ref="B80:L80"/>
    <mergeCell ref="B81:L81"/>
    <mergeCell ref="B82:L82"/>
    <mergeCell ref="A84:L84"/>
    <mergeCell ref="A89:E89"/>
    <mergeCell ref="A90:A91"/>
    <mergeCell ref="B90:D90"/>
    <mergeCell ref="E90:G90"/>
    <mergeCell ref="H90:J90"/>
    <mergeCell ref="K90:L91"/>
    <mergeCell ref="K92:L92"/>
    <mergeCell ref="K93:L93"/>
    <mergeCell ref="K94:L94"/>
    <mergeCell ref="A95:L95"/>
    <mergeCell ref="A96:L96"/>
    <mergeCell ref="A104:L104"/>
    <mergeCell ref="A98:L98"/>
    <mergeCell ref="B99:L99"/>
    <mergeCell ref="B100:L100"/>
    <mergeCell ref="B101:L101"/>
    <mergeCell ref="B102:L102"/>
  </mergeCells>
  <hyperlinks>
    <hyperlink ref="K1" location="Indice!A1" display="Torna all'indice"/>
  </hyperlinks>
  <pageMargins left="0.39370078740157483" right="0.51181102362204722" top="0.43307086614173229" bottom="0.43307086614173229" header="0.31496062992125984" footer="0.31496062992125984"/>
  <pageSetup orientation="landscape" r:id="rId1"/>
  <headerFooter>
    <oddFooter>&amp;R&amp;P/&amp;N</oddFooter>
  </headerFooter>
  <rowBreaks count="1" manualBreakCount="1">
    <brk id="25" max="11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47"/>
  <sheetViews>
    <sheetView zoomScaleNormal="100" workbookViewId="0">
      <selection activeCell="N19" sqref="N19"/>
    </sheetView>
  </sheetViews>
  <sheetFormatPr defaultRowHeight="15.6" x14ac:dyDescent="0.3"/>
  <cols>
    <col min="8" max="8" width="13.69921875" customWidth="1"/>
  </cols>
  <sheetData>
    <row r="1" spans="1:12" x14ac:dyDescent="0.3">
      <c r="E1" s="180" t="s">
        <v>675</v>
      </c>
    </row>
    <row r="2" spans="1:12" ht="21" x14ac:dyDescent="0.3">
      <c r="A2" s="100" t="s">
        <v>1104</v>
      </c>
      <c r="E2" s="180"/>
    </row>
    <row r="3" spans="1:12" ht="16.2" thickBot="1" x14ac:dyDescent="0.35"/>
    <row r="4" spans="1:12" ht="15.75" customHeight="1" x14ac:dyDescent="0.3">
      <c r="A4" s="637" t="s">
        <v>1111</v>
      </c>
      <c r="B4" s="638"/>
      <c r="C4" s="638"/>
      <c r="D4" s="638"/>
      <c r="E4" s="638"/>
      <c r="F4" s="638"/>
      <c r="G4" s="638"/>
      <c r="H4" s="639"/>
    </row>
    <row r="5" spans="1:12" x14ac:dyDescent="0.3">
      <c r="A5" s="640"/>
      <c r="B5" s="641"/>
      <c r="C5" s="641"/>
      <c r="D5" s="641"/>
      <c r="E5" s="641"/>
      <c r="F5" s="641"/>
      <c r="G5" s="641"/>
      <c r="H5" s="642"/>
    </row>
    <row r="6" spans="1:12" x14ac:dyDescent="0.3">
      <c r="A6" s="640"/>
      <c r="B6" s="641"/>
      <c r="C6" s="641"/>
      <c r="D6" s="641"/>
      <c r="E6" s="641"/>
      <c r="F6" s="641"/>
      <c r="G6" s="641"/>
      <c r="H6" s="642"/>
    </row>
    <row r="7" spans="1:12" x14ac:dyDescent="0.3">
      <c r="A7" s="640"/>
      <c r="B7" s="641"/>
      <c r="C7" s="641"/>
      <c r="D7" s="641"/>
      <c r="E7" s="641"/>
      <c r="F7" s="641"/>
      <c r="G7" s="641"/>
      <c r="H7" s="642"/>
    </row>
    <row r="8" spans="1:12" x14ac:dyDescent="0.3">
      <c r="A8" s="640"/>
      <c r="B8" s="641"/>
      <c r="C8" s="641"/>
      <c r="D8" s="641"/>
      <c r="E8" s="641"/>
      <c r="F8" s="641"/>
      <c r="G8" s="641"/>
      <c r="H8" s="642"/>
    </row>
    <row r="9" spans="1:12" x14ac:dyDescent="0.3">
      <c r="A9" s="640"/>
      <c r="B9" s="641"/>
      <c r="C9" s="641"/>
      <c r="D9" s="641"/>
      <c r="E9" s="641"/>
      <c r="F9" s="641"/>
      <c r="G9" s="641"/>
      <c r="H9" s="642"/>
    </row>
    <row r="10" spans="1:12" x14ac:dyDescent="0.3">
      <c r="A10" s="640"/>
      <c r="B10" s="641"/>
      <c r="C10" s="641"/>
      <c r="D10" s="641"/>
      <c r="E10" s="641"/>
      <c r="F10" s="641"/>
      <c r="G10" s="641"/>
      <c r="H10" s="642"/>
      <c r="K10" s="440"/>
      <c r="L10" s="439"/>
    </row>
    <row r="11" spans="1:12" x14ac:dyDescent="0.3">
      <c r="A11" s="640"/>
      <c r="B11" s="641"/>
      <c r="C11" s="641"/>
      <c r="D11" s="641"/>
      <c r="E11" s="641"/>
      <c r="F11" s="641"/>
      <c r="G11" s="641"/>
      <c r="H11" s="642"/>
    </row>
    <row r="12" spans="1:12" x14ac:dyDescent="0.3">
      <c r="A12" s="640"/>
      <c r="B12" s="641"/>
      <c r="C12" s="641"/>
      <c r="D12" s="641"/>
      <c r="E12" s="641"/>
      <c r="F12" s="641"/>
      <c r="G12" s="641"/>
      <c r="H12" s="642"/>
    </row>
    <row r="13" spans="1:12" x14ac:dyDescent="0.3">
      <c r="A13" s="640"/>
      <c r="B13" s="641"/>
      <c r="C13" s="641"/>
      <c r="D13" s="641"/>
      <c r="E13" s="641"/>
      <c r="F13" s="641"/>
      <c r="G13" s="641"/>
      <c r="H13" s="642"/>
    </row>
    <row r="14" spans="1:12" x14ac:dyDescent="0.3">
      <c r="A14" s="640"/>
      <c r="B14" s="641"/>
      <c r="C14" s="641"/>
      <c r="D14" s="641"/>
      <c r="E14" s="641"/>
      <c r="F14" s="641"/>
      <c r="G14" s="641"/>
      <c r="H14" s="642"/>
    </row>
    <row r="15" spans="1:12" x14ac:dyDescent="0.3">
      <c r="A15" s="640"/>
      <c r="B15" s="641"/>
      <c r="C15" s="641"/>
      <c r="D15" s="641"/>
      <c r="E15" s="641"/>
      <c r="F15" s="641"/>
      <c r="G15" s="641"/>
      <c r="H15" s="642"/>
    </row>
    <row r="16" spans="1:12" x14ac:dyDescent="0.3">
      <c r="A16" s="640"/>
      <c r="B16" s="641"/>
      <c r="C16" s="641"/>
      <c r="D16" s="641"/>
      <c r="E16" s="641"/>
      <c r="F16" s="641"/>
      <c r="G16" s="641"/>
      <c r="H16" s="642"/>
    </row>
    <row r="17" spans="1:8" x14ac:dyDescent="0.3">
      <c r="A17" s="640"/>
      <c r="B17" s="641"/>
      <c r="C17" s="641"/>
      <c r="D17" s="641"/>
      <c r="E17" s="641"/>
      <c r="F17" s="641"/>
      <c r="G17" s="641"/>
      <c r="H17" s="642"/>
    </row>
    <row r="18" spans="1:8" x14ac:dyDescent="0.3">
      <c r="A18" s="640"/>
      <c r="B18" s="641"/>
      <c r="C18" s="641"/>
      <c r="D18" s="641"/>
      <c r="E18" s="641"/>
      <c r="F18" s="641"/>
      <c r="G18" s="641"/>
      <c r="H18" s="642"/>
    </row>
    <row r="19" spans="1:8" x14ac:dyDescent="0.3">
      <c r="A19" s="640"/>
      <c r="B19" s="641"/>
      <c r="C19" s="641"/>
      <c r="D19" s="641"/>
      <c r="E19" s="641"/>
      <c r="F19" s="641"/>
      <c r="G19" s="641"/>
      <c r="H19" s="642"/>
    </row>
    <row r="20" spans="1:8" x14ac:dyDescent="0.3">
      <c r="A20" s="640"/>
      <c r="B20" s="641"/>
      <c r="C20" s="641"/>
      <c r="D20" s="641"/>
      <c r="E20" s="641"/>
      <c r="F20" s="641"/>
      <c r="G20" s="641"/>
      <c r="H20" s="642"/>
    </row>
    <row r="21" spans="1:8" x14ac:dyDescent="0.3">
      <c r="A21" s="640"/>
      <c r="B21" s="641"/>
      <c r="C21" s="641"/>
      <c r="D21" s="641"/>
      <c r="E21" s="641"/>
      <c r="F21" s="641"/>
      <c r="G21" s="641"/>
      <c r="H21" s="642"/>
    </row>
    <row r="22" spans="1:8" x14ac:dyDescent="0.3">
      <c r="A22" s="640"/>
      <c r="B22" s="641"/>
      <c r="C22" s="641"/>
      <c r="D22" s="641"/>
      <c r="E22" s="641"/>
      <c r="F22" s="641"/>
      <c r="G22" s="641"/>
      <c r="H22" s="642"/>
    </row>
    <row r="23" spans="1:8" x14ac:dyDescent="0.3">
      <c r="A23" s="640"/>
      <c r="B23" s="641"/>
      <c r="C23" s="641"/>
      <c r="D23" s="641"/>
      <c r="E23" s="641"/>
      <c r="F23" s="641"/>
      <c r="G23" s="641"/>
      <c r="H23" s="642"/>
    </row>
    <row r="24" spans="1:8" x14ac:dyDescent="0.3">
      <c r="A24" s="640"/>
      <c r="B24" s="641"/>
      <c r="C24" s="641"/>
      <c r="D24" s="641"/>
      <c r="E24" s="641"/>
      <c r="F24" s="641"/>
      <c r="G24" s="641"/>
      <c r="H24" s="642"/>
    </row>
    <row r="25" spans="1:8" x14ac:dyDescent="0.3">
      <c r="A25" s="640"/>
      <c r="B25" s="641"/>
      <c r="C25" s="641"/>
      <c r="D25" s="641"/>
      <c r="E25" s="641"/>
      <c r="F25" s="641"/>
      <c r="G25" s="641"/>
      <c r="H25" s="642"/>
    </row>
    <row r="26" spans="1:8" x14ac:dyDescent="0.3">
      <c r="A26" s="640"/>
      <c r="B26" s="641"/>
      <c r="C26" s="641"/>
      <c r="D26" s="641"/>
      <c r="E26" s="641"/>
      <c r="F26" s="641"/>
      <c r="G26" s="641"/>
      <c r="H26" s="642"/>
    </row>
    <row r="27" spans="1:8" x14ac:dyDescent="0.3">
      <c r="A27" s="640"/>
      <c r="B27" s="641"/>
      <c r="C27" s="641"/>
      <c r="D27" s="641"/>
      <c r="E27" s="641"/>
      <c r="F27" s="641"/>
      <c r="G27" s="641"/>
      <c r="H27" s="642"/>
    </row>
    <row r="28" spans="1:8" x14ac:dyDescent="0.3">
      <c r="A28" s="640"/>
      <c r="B28" s="641"/>
      <c r="C28" s="641"/>
      <c r="D28" s="641"/>
      <c r="E28" s="641"/>
      <c r="F28" s="641"/>
      <c r="G28" s="641"/>
      <c r="H28" s="642"/>
    </row>
    <row r="29" spans="1:8" x14ac:dyDescent="0.3">
      <c r="A29" s="640"/>
      <c r="B29" s="641"/>
      <c r="C29" s="641"/>
      <c r="D29" s="641"/>
      <c r="E29" s="641"/>
      <c r="F29" s="641"/>
      <c r="G29" s="641"/>
      <c r="H29" s="642"/>
    </row>
    <row r="30" spans="1:8" x14ac:dyDescent="0.3">
      <c r="A30" s="640"/>
      <c r="B30" s="641"/>
      <c r="C30" s="641"/>
      <c r="D30" s="641"/>
      <c r="E30" s="641"/>
      <c r="F30" s="641"/>
      <c r="G30" s="641"/>
      <c r="H30" s="642"/>
    </row>
    <row r="31" spans="1:8" x14ac:dyDescent="0.3">
      <c r="A31" s="640"/>
      <c r="B31" s="641"/>
      <c r="C31" s="641"/>
      <c r="D31" s="641"/>
      <c r="E31" s="641"/>
      <c r="F31" s="641"/>
      <c r="G31" s="641"/>
      <c r="H31" s="642"/>
    </row>
    <row r="32" spans="1:8" x14ac:dyDescent="0.3">
      <c r="A32" s="640"/>
      <c r="B32" s="641"/>
      <c r="C32" s="641"/>
      <c r="D32" s="641"/>
      <c r="E32" s="641"/>
      <c r="F32" s="641"/>
      <c r="G32" s="641"/>
      <c r="H32" s="642"/>
    </row>
    <row r="33" spans="1:8" x14ac:dyDescent="0.3">
      <c r="A33" s="640"/>
      <c r="B33" s="641"/>
      <c r="C33" s="641"/>
      <c r="D33" s="641"/>
      <c r="E33" s="641"/>
      <c r="F33" s="641"/>
      <c r="G33" s="641"/>
      <c r="H33" s="642"/>
    </row>
    <row r="34" spans="1:8" x14ac:dyDescent="0.3">
      <c r="A34" s="640"/>
      <c r="B34" s="641"/>
      <c r="C34" s="641"/>
      <c r="D34" s="641"/>
      <c r="E34" s="641"/>
      <c r="F34" s="641"/>
      <c r="G34" s="641"/>
      <c r="H34" s="642"/>
    </row>
    <row r="35" spans="1:8" x14ac:dyDescent="0.3">
      <c r="A35" s="640"/>
      <c r="B35" s="641"/>
      <c r="C35" s="641"/>
      <c r="D35" s="641"/>
      <c r="E35" s="641"/>
      <c r="F35" s="641"/>
      <c r="G35" s="641"/>
      <c r="H35" s="642"/>
    </row>
    <row r="36" spans="1:8" x14ac:dyDescent="0.3">
      <c r="A36" s="640"/>
      <c r="B36" s="641"/>
      <c r="C36" s="641"/>
      <c r="D36" s="641"/>
      <c r="E36" s="641"/>
      <c r="F36" s="641"/>
      <c r="G36" s="641"/>
      <c r="H36" s="642"/>
    </row>
    <row r="37" spans="1:8" x14ac:dyDescent="0.3">
      <c r="A37" s="640"/>
      <c r="B37" s="641"/>
      <c r="C37" s="641"/>
      <c r="D37" s="641"/>
      <c r="E37" s="641"/>
      <c r="F37" s="641"/>
      <c r="G37" s="641"/>
      <c r="H37" s="642"/>
    </row>
    <row r="38" spans="1:8" x14ac:dyDescent="0.3">
      <c r="A38" s="640"/>
      <c r="B38" s="641"/>
      <c r="C38" s="641"/>
      <c r="D38" s="641"/>
      <c r="E38" s="641"/>
      <c r="F38" s="641"/>
      <c r="G38" s="641"/>
      <c r="H38" s="642"/>
    </row>
    <row r="39" spans="1:8" x14ac:dyDescent="0.3">
      <c r="A39" s="640"/>
      <c r="B39" s="641"/>
      <c r="C39" s="641"/>
      <c r="D39" s="641"/>
      <c r="E39" s="641"/>
      <c r="F39" s="641"/>
      <c r="G39" s="641"/>
      <c r="H39" s="642"/>
    </row>
    <row r="40" spans="1:8" x14ac:dyDescent="0.3">
      <c r="A40" s="640"/>
      <c r="B40" s="641"/>
      <c r="C40" s="641"/>
      <c r="D40" s="641"/>
      <c r="E40" s="641"/>
      <c r="F40" s="641"/>
      <c r="G40" s="641"/>
      <c r="H40" s="642"/>
    </row>
    <row r="41" spans="1:8" x14ac:dyDescent="0.3">
      <c r="A41" s="640"/>
      <c r="B41" s="641"/>
      <c r="C41" s="641"/>
      <c r="D41" s="641"/>
      <c r="E41" s="641"/>
      <c r="F41" s="641"/>
      <c r="G41" s="641"/>
      <c r="H41" s="642"/>
    </row>
    <row r="42" spans="1:8" x14ac:dyDescent="0.3">
      <c r="A42" s="640"/>
      <c r="B42" s="641"/>
      <c r="C42" s="641"/>
      <c r="D42" s="641"/>
      <c r="E42" s="641"/>
      <c r="F42" s="641"/>
      <c r="G42" s="641"/>
      <c r="H42" s="642"/>
    </row>
    <row r="43" spans="1:8" x14ac:dyDescent="0.3">
      <c r="A43" s="640"/>
      <c r="B43" s="641"/>
      <c r="C43" s="641"/>
      <c r="D43" s="641"/>
      <c r="E43" s="641"/>
      <c r="F43" s="641"/>
      <c r="G43" s="641"/>
      <c r="H43" s="642"/>
    </row>
    <row r="44" spans="1:8" x14ac:dyDescent="0.3">
      <c r="A44" s="640"/>
      <c r="B44" s="641"/>
      <c r="C44" s="641"/>
      <c r="D44" s="641"/>
      <c r="E44" s="641"/>
      <c r="F44" s="641"/>
      <c r="G44" s="641"/>
      <c r="H44" s="642"/>
    </row>
    <row r="45" spans="1:8" x14ac:dyDescent="0.3">
      <c r="A45" s="640"/>
      <c r="B45" s="641"/>
      <c r="C45" s="641"/>
      <c r="D45" s="641"/>
      <c r="E45" s="641"/>
      <c r="F45" s="641"/>
      <c r="G45" s="641"/>
      <c r="H45" s="642"/>
    </row>
    <row r="46" spans="1:8" x14ac:dyDescent="0.3">
      <c r="A46" s="640"/>
      <c r="B46" s="641"/>
      <c r="C46" s="641"/>
      <c r="D46" s="641"/>
      <c r="E46" s="641"/>
      <c r="F46" s="641"/>
      <c r="G46" s="641"/>
      <c r="H46" s="642"/>
    </row>
    <row r="47" spans="1:8" ht="16.2" thickBot="1" x14ac:dyDescent="0.35">
      <c r="A47" s="643"/>
      <c r="B47" s="644"/>
      <c r="C47" s="644"/>
      <c r="D47" s="644"/>
      <c r="E47" s="644"/>
      <c r="F47" s="644"/>
      <c r="G47" s="644"/>
      <c r="H47" s="645"/>
    </row>
  </sheetData>
  <mergeCells count="1">
    <mergeCell ref="A4:H47"/>
  </mergeCells>
  <hyperlinks>
    <hyperlink ref="E1" location="Indice!A1" display="Torna all'indice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style="42" customWidth="1"/>
    <col min="2" max="16384" width="11.19921875" style="42"/>
  </cols>
  <sheetData>
    <row r="1" spans="1:1" x14ac:dyDescent="0.3">
      <c r="A1" s="114" t="s">
        <v>158</v>
      </c>
    </row>
    <row r="2" spans="1:1" x14ac:dyDescent="0.3">
      <c r="A2" s="42" t="s">
        <v>462</v>
      </c>
    </row>
    <row r="3" spans="1:1" x14ac:dyDescent="0.3">
      <c r="A3" s="42" t="s">
        <v>157</v>
      </c>
    </row>
    <row r="4" spans="1:1" x14ac:dyDescent="0.3">
      <c r="A4" s="42" t="s">
        <v>142</v>
      </c>
    </row>
    <row r="5" spans="1:1" x14ac:dyDescent="0.3">
      <c r="A5" s="42" t="s">
        <v>143</v>
      </c>
    </row>
    <row r="6" spans="1:1" x14ac:dyDescent="0.3">
      <c r="A6" s="42" t="s">
        <v>144</v>
      </c>
    </row>
    <row r="7" spans="1:1" x14ac:dyDescent="0.3">
      <c r="A7" s="42" t="s">
        <v>145</v>
      </c>
    </row>
    <row r="8" spans="1:1" x14ac:dyDescent="0.3">
      <c r="A8" s="42" t="s">
        <v>156</v>
      </c>
    </row>
    <row r="9" spans="1:1" x14ac:dyDescent="0.3">
      <c r="A9" s="42" t="s">
        <v>155</v>
      </c>
    </row>
    <row r="10" spans="1:1" x14ac:dyDescent="0.3">
      <c r="A10" s="42" t="s">
        <v>154</v>
      </c>
    </row>
    <row r="11" spans="1:1" x14ac:dyDescent="0.3">
      <c r="A11" s="42" t="s">
        <v>153</v>
      </c>
    </row>
    <row r="12" spans="1:1" x14ac:dyDescent="0.3">
      <c r="A12" s="42" t="s">
        <v>152</v>
      </c>
    </row>
    <row r="13" spans="1:1" x14ac:dyDescent="0.3">
      <c r="A13" s="42" t="s">
        <v>151</v>
      </c>
    </row>
    <row r="14" spans="1:1" x14ac:dyDescent="0.3">
      <c r="A14" s="42" t="s">
        <v>149</v>
      </c>
    </row>
    <row r="15" spans="1:1" x14ac:dyDescent="0.3">
      <c r="A15" s="42" t="s">
        <v>150</v>
      </c>
    </row>
    <row r="16" spans="1:1" x14ac:dyDescent="0.3">
      <c r="A16" s="42" t="s">
        <v>148</v>
      </c>
    </row>
    <row r="17" spans="1:1" x14ac:dyDescent="0.3">
      <c r="A17" s="42" t="s">
        <v>147</v>
      </c>
    </row>
    <row r="18" spans="1:1" x14ac:dyDescent="0.3">
      <c r="A18" s="42" t="s">
        <v>146</v>
      </c>
    </row>
    <row r="19" spans="1:1" x14ac:dyDescent="0.3">
      <c r="A19" s="42" t="s">
        <v>128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style="42" customWidth="1"/>
    <col min="2" max="16384" width="11.19921875" style="42"/>
  </cols>
  <sheetData>
    <row r="1" spans="1:1" x14ac:dyDescent="0.3">
      <c r="A1" s="114" t="s">
        <v>164</v>
      </c>
    </row>
    <row r="2" spans="1:1" x14ac:dyDescent="0.3">
      <c r="A2" s="42" t="s">
        <v>462</v>
      </c>
    </row>
    <row r="3" spans="1:1" x14ac:dyDescent="0.3">
      <c r="A3" s="42" t="s">
        <v>165</v>
      </c>
    </row>
    <row r="4" spans="1:1" x14ac:dyDescent="0.3">
      <c r="A4" s="42" t="s">
        <v>166</v>
      </c>
    </row>
    <row r="5" spans="1:1" x14ac:dyDescent="0.3">
      <c r="A5" s="42" t="s">
        <v>167</v>
      </c>
    </row>
    <row r="6" spans="1:1" x14ac:dyDescent="0.3">
      <c r="A6" s="42" t="s">
        <v>168</v>
      </c>
    </row>
    <row r="7" spans="1:1" x14ac:dyDescent="0.3">
      <c r="A7" s="42" t="s">
        <v>169</v>
      </c>
    </row>
    <row r="8" spans="1:1" x14ac:dyDescent="0.3">
      <c r="A8" s="42" t="s">
        <v>170</v>
      </c>
    </row>
    <row r="9" spans="1:1" x14ac:dyDescent="0.3">
      <c r="A9" s="42" t="s">
        <v>171</v>
      </c>
    </row>
    <row r="10" spans="1:1" x14ac:dyDescent="0.3">
      <c r="A10" s="42" t="s">
        <v>172</v>
      </c>
    </row>
    <row r="11" spans="1:1" x14ac:dyDescent="0.3">
      <c r="A11" s="42" t="s">
        <v>173</v>
      </c>
    </row>
    <row r="12" spans="1:1" x14ac:dyDescent="0.3">
      <c r="A12" s="42" t="s">
        <v>174</v>
      </c>
    </row>
    <row r="13" spans="1:1" x14ac:dyDescent="0.3">
      <c r="A13" s="42" t="s">
        <v>175</v>
      </c>
    </row>
    <row r="14" spans="1:1" x14ac:dyDescent="0.3">
      <c r="A14" s="42" t="s">
        <v>176</v>
      </c>
    </row>
    <row r="15" spans="1:1" x14ac:dyDescent="0.3">
      <c r="A15" s="42" t="s">
        <v>177</v>
      </c>
    </row>
    <row r="16" spans="1:1" x14ac:dyDescent="0.3">
      <c r="A16" s="42" t="s">
        <v>178</v>
      </c>
    </row>
    <row r="17" spans="1:1" x14ac:dyDescent="0.3">
      <c r="A17" s="42" t="s">
        <v>179</v>
      </c>
    </row>
    <row r="18" spans="1:1" x14ac:dyDescent="0.3">
      <c r="A18" s="42" t="s">
        <v>180</v>
      </c>
    </row>
    <row r="19" spans="1:1" x14ac:dyDescent="0.3">
      <c r="A19" s="42" t="s">
        <v>181</v>
      </c>
    </row>
    <row r="20" spans="1:1" x14ac:dyDescent="0.3">
      <c r="A20" s="42" t="s">
        <v>182</v>
      </c>
    </row>
  </sheetData>
  <pageMargins left="0.75" right="0.75" top="1" bottom="1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18" sqref="A18"/>
    </sheetView>
  </sheetViews>
  <sheetFormatPr defaultColWidth="11.19921875" defaultRowHeight="15.6" x14ac:dyDescent="0.3"/>
  <cols>
    <col min="1" max="1" width="83.69921875" style="42" customWidth="1"/>
    <col min="2" max="2" width="11.19921875" style="42"/>
    <col min="3" max="3" width="14.19921875" style="42" customWidth="1"/>
    <col min="4" max="16384" width="11.19921875" style="42"/>
  </cols>
  <sheetData>
    <row r="1" spans="1:3" x14ac:dyDescent="0.3">
      <c r="A1" s="114" t="s">
        <v>295</v>
      </c>
      <c r="B1" s="124"/>
      <c r="C1" s="114" t="s">
        <v>305</v>
      </c>
    </row>
    <row r="2" spans="1:3" x14ac:dyDescent="0.3">
      <c r="A2" s="42" t="s">
        <v>462</v>
      </c>
      <c r="C2" s="42" t="s">
        <v>462</v>
      </c>
    </row>
    <row r="3" spans="1:3" x14ac:dyDescent="0.3">
      <c r="A3" s="42" t="s">
        <v>302</v>
      </c>
      <c r="C3" s="42" t="s">
        <v>306</v>
      </c>
    </row>
    <row r="4" spans="1:3" x14ac:dyDescent="0.3">
      <c r="A4" s="42" t="s">
        <v>296</v>
      </c>
      <c r="C4" s="42" t="s">
        <v>307</v>
      </c>
    </row>
    <row r="5" spans="1:3" x14ac:dyDescent="0.3">
      <c r="A5" s="42" t="s">
        <v>297</v>
      </c>
      <c r="C5" s="42" t="s">
        <v>308</v>
      </c>
    </row>
    <row r="6" spans="1:3" x14ac:dyDescent="0.3">
      <c r="A6" s="42" t="s">
        <v>298</v>
      </c>
    </row>
    <row r="7" spans="1:3" x14ac:dyDescent="0.3">
      <c r="A7" s="42" t="s">
        <v>699</v>
      </c>
    </row>
    <row r="8" spans="1:3" x14ac:dyDescent="0.3">
      <c r="A8" s="42" t="s">
        <v>648</v>
      </c>
    </row>
    <row r="9" spans="1:3" x14ac:dyDescent="0.3">
      <c r="A9" s="42" t="s">
        <v>301</v>
      </c>
    </row>
    <row r="10" spans="1:3" x14ac:dyDescent="0.3">
      <c r="A10" s="42" t="s">
        <v>698</v>
      </c>
    </row>
    <row r="11" spans="1:3" x14ac:dyDescent="0.3">
      <c r="A11" s="42" t="s">
        <v>700</v>
      </c>
    </row>
    <row r="12" spans="1:3" x14ac:dyDescent="0.3">
      <c r="A12" s="42" t="s">
        <v>701</v>
      </c>
    </row>
    <row r="13" spans="1:3" x14ac:dyDescent="0.3">
      <c r="A13" s="42" t="s">
        <v>682</v>
      </c>
    </row>
    <row r="14" spans="1:3" x14ac:dyDescent="0.3">
      <c r="A14" s="42" t="s">
        <v>680</v>
      </c>
    </row>
    <row r="15" spans="1:3" x14ac:dyDescent="0.3">
      <c r="A15" s="42" t="s">
        <v>681</v>
      </c>
    </row>
    <row r="16" spans="1:3" x14ac:dyDescent="0.3">
      <c r="A16" s="42" t="s">
        <v>702</v>
      </c>
    </row>
    <row r="17" spans="1:1" x14ac:dyDescent="0.3">
      <c r="A17" s="42" t="s">
        <v>299</v>
      </c>
    </row>
    <row r="18" spans="1:1" x14ac:dyDescent="0.3">
      <c r="A18" s="42" t="s">
        <v>683</v>
      </c>
    </row>
    <row r="19" spans="1:1" x14ac:dyDescent="0.3">
      <c r="A19" s="42" t="s">
        <v>300</v>
      </c>
    </row>
    <row r="20" spans="1:1" x14ac:dyDescent="0.3">
      <c r="A20" s="42" t="s">
        <v>303</v>
      </c>
    </row>
    <row r="21" spans="1:1" x14ac:dyDescent="0.3">
      <c r="A21" s="42" t="s">
        <v>128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53</vt:i4>
      </vt:variant>
    </vt:vector>
  </HeadingPairs>
  <TitlesOfParts>
    <vt:vector size="82" baseType="lpstr">
      <vt:lpstr>Titolo</vt:lpstr>
      <vt:lpstr>Introduzione</vt:lpstr>
      <vt:lpstr>Indice</vt:lpstr>
      <vt:lpstr>Info generali</vt:lpstr>
      <vt:lpstr>Partner</vt:lpstr>
      <vt:lpstr>Altri soggetti</vt:lpstr>
      <vt:lpstr>Personale</vt:lpstr>
      <vt:lpstr>Esperienza Partner</vt:lpstr>
      <vt:lpstr>I1</vt:lpstr>
      <vt:lpstr>I2</vt:lpstr>
      <vt:lpstr>I3</vt:lpstr>
      <vt:lpstr>I4</vt:lpstr>
      <vt:lpstr>I5</vt:lpstr>
      <vt:lpstr>I6</vt:lpstr>
      <vt:lpstr>I7</vt:lpstr>
      <vt:lpstr>I8</vt:lpstr>
      <vt:lpstr>I9</vt:lpstr>
      <vt:lpstr>I10</vt:lpstr>
      <vt:lpstr>Azioni progetto</vt:lpstr>
      <vt:lpstr>Interazione</vt:lpstr>
      <vt:lpstr>Siti WEB</vt:lpstr>
      <vt:lpstr>M16 dettaglio costi</vt:lpstr>
      <vt:lpstr>M16 per partner-costi</vt:lpstr>
      <vt:lpstr>M16 per partner-classi costi</vt:lpstr>
      <vt:lpstr>Altre Misure PSR</vt:lpstr>
      <vt:lpstr>Altre fonti</vt:lpstr>
      <vt:lpstr>Riepilogo finanziario</vt:lpstr>
      <vt:lpstr>Preventivi</vt:lpstr>
      <vt:lpstr>Informazioni integrative</vt:lpstr>
      <vt:lpstr>Adattamento_innovazione</vt:lpstr>
      <vt:lpstr>Adozione_innovazione</vt:lpstr>
      <vt:lpstr>Altro</vt:lpstr>
      <vt:lpstr>'Altre fonti'!Area_stampa</vt:lpstr>
      <vt:lpstr>'Altre Misure PSR'!Area_stampa</vt:lpstr>
      <vt:lpstr>'Altri soggetti'!Area_stampa</vt:lpstr>
      <vt:lpstr>'Azioni progetto'!Area_stampa</vt:lpstr>
      <vt:lpstr>'Esperienza Partner'!Area_stampa</vt:lpstr>
      <vt:lpstr>'I1'!Area_stampa</vt:lpstr>
      <vt:lpstr>'I10'!Area_stampa</vt:lpstr>
      <vt:lpstr>'I2'!Area_stampa</vt:lpstr>
      <vt:lpstr>'I3'!Area_stampa</vt:lpstr>
      <vt:lpstr>'I4'!Area_stampa</vt:lpstr>
      <vt:lpstr>'I5'!Area_stampa</vt:lpstr>
      <vt:lpstr>'I6'!Area_stampa</vt:lpstr>
      <vt:lpstr>'I7'!Area_stampa</vt:lpstr>
      <vt:lpstr>'I8'!Area_stampa</vt:lpstr>
      <vt:lpstr>'I9'!Area_stampa</vt:lpstr>
      <vt:lpstr>'Info generali'!Area_stampa</vt:lpstr>
      <vt:lpstr>'Informazioni integrative'!Area_stampa</vt:lpstr>
      <vt:lpstr>Interazione!Area_stampa</vt:lpstr>
      <vt:lpstr>'M16 dettaglio costi'!Area_stampa</vt:lpstr>
      <vt:lpstr>'M16 per partner-costi'!Area_stampa</vt:lpstr>
      <vt:lpstr>Partner!Area_stampa</vt:lpstr>
      <vt:lpstr>Personale!Area_stampa</vt:lpstr>
      <vt:lpstr>Preventivi!Area_stampa</vt:lpstr>
      <vt:lpstr>'Riepilogo finanziario'!Area_stampa</vt:lpstr>
      <vt:lpstr>'Siti WEB'!Area_stampa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'Altre fonti'!Titoli_stampa</vt:lpstr>
      <vt:lpstr>'Altri soggetti'!Titoli_stampa</vt:lpstr>
      <vt:lpstr>'Azioni progetto'!Titoli_stampa</vt:lpstr>
      <vt:lpstr>'Esperienza Partner'!Titoli_stampa</vt:lpstr>
      <vt:lpstr>'Info generali'!Titoli_stampa</vt:lpstr>
      <vt:lpstr>'M16 dettaglio costi'!Titoli_stampa</vt:lpstr>
      <vt:lpstr>'M16 per partner-classi costi'!Titoli_stampa</vt:lpstr>
      <vt:lpstr>'M16 per partner-costi'!Titoli_stampa</vt:lpstr>
      <vt:lpstr>Partenariato!Titoli_stampa</vt:lpstr>
      <vt:lpstr>Partner!Titoli_stampa</vt:lpstr>
      <vt:lpstr>Personale!Titoli_stampa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Tovo Massimiliano</cp:lastModifiedBy>
  <cp:lastPrinted>2020-03-09T15:20:25Z</cp:lastPrinted>
  <dcterms:created xsi:type="dcterms:W3CDTF">2017-01-27T08:35:35Z</dcterms:created>
  <dcterms:modified xsi:type="dcterms:W3CDTF">2020-12-04T09:27:43Z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